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Questa_cartella_di_lavoro" defaultThemeVersion="153222"/>
  <mc:AlternateContent xmlns:mc="http://schemas.openxmlformats.org/markup-compatibility/2006">
    <mc:Choice Requires="x15">
      <x15ac:absPath xmlns:x15ac="http://schemas.microsoft.com/office/spreadsheetml/2010/11/ac" url="S:\FTT\COLLATERALE -funding  collateralizzato-\CREDEM CB\Report\date ufficiali\2025\31.12.2025\HTT\"/>
    </mc:Choice>
  </mc:AlternateContent>
  <bookViews>
    <workbookView xWindow="0" yWindow="0" windowWidth="28800" windowHeight="12045" tabRatio="840" firstSheet="1" activeTab="1"/>
  </bookViews>
  <sheets>
    <sheet name="Disclaimer" sheetId="21" r:id="rId1"/>
    <sheet name="Introduction" sheetId="12" r:id="rId2"/>
    <sheet name="FAQ" sheetId="24" r:id="rId3"/>
    <sheet name="A. HTT General" sheetId="1" r:id="rId4"/>
    <sheet name="B1. HTT Mortgage Assets" sheetId="2" r:id="rId5"/>
    <sheet name="B2. HTT Public Sector Assets" sheetId="25" r:id="rId6"/>
    <sheet name="B3. HTT Shipping Assets" sheetId="26" r:id="rId7"/>
    <sheet name="C. HTT Harmonised Glossary" sheetId="11" r:id="rId8"/>
    <sheet name="E. Optional ECB-ECAIs data" sheetId="8" r:id="rId9"/>
    <sheet name="F1. Sustainable M data" sheetId="27" r:id="rId10"/>
  </sheets>
  <functionGroups builtInGroupCount="18"/>
  <externalReferences>
    <externalReference r:id="rId11"/>
    <externalReference r:id="rId12"/>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637" i="27" l="1"/>
  <c r="G636" i="27"/>
  <c r="D636" i="27"/>
  <c r="C636" i="27"/>
  <c r="G635" i="27"/>
  <c r="G634" i="27"/>
  <c r="G633" i="27"/>
  <c r="G632" i="27"/>
  <c r="G631" i="27"/>
  <c r="G630" i="27"/>
  <c r="G629" i="27"/>
  <c r="G628" i="27"/>
  <c r="G627" i="27"/>
  <c r="G626" i="27"/>
  <c r="G625" i="27"/>
  <c r="G624" i="27"/>
  <c r="G623" i="27"/>
  <c r="G622" i="27"/>
  <c r="D619" i="27"/>
  <c r="G618" i="27" s="1"/>
  <c r="C619" i="27"/>
  <c r="F615" i="27" s="1"/>
  <c r="F619" i="27" s="1"/>
  <c r="D603" i="27"/>
  <c r="G601" i="27" s="1"/>
  <c r="C603" i="27"/>
  <c r="F601" i="27" s="1"/>
  <c r="G602" i="27"/>
  <c r="F602" i="27"/>
  <c r="F600" i="27"/>
  <c r="G599" i="27"/>
  <c r="F595" i="27"/>
  <c r="G594" i="27"/>
  <c r="F594" i="27"/>
  <c r="F592" i="27"/>
  <c r="G591" i="27"/>
  <c r="D588" i="27"/>
  <c r="G584" i="27" s="1"/>
  <c r="C588" i="27"/>
  <c r="F585" i="27" s="1"/>
  <c r="G587" i="27"/>
  <c r="F587" i="27"/>
  <c r="G586" i="27"/>
  <c r="F586" i="27"/>
  <c r="G585" i="27"/>
  <c r="F584" i="27"/>
  <c r="G583" i="27"/>
  <c r="F581" i="27"/>
  <c r="G580" i="27"/>
  <c r="F580" i="27"/>
  <c r="G579" i="27"/>
  <c r="F579" i="27"/>
  <c r="G578" i="27"/>
  <c r="F578" i="27"/>
  <c r="G577" i="27"/>
  <c r="F576" i="27"/>
  <c r="G575" i="27"/>
  <c r="F573" i="27"/>
  <c r="G572" i="27"/>
  <c r="F572" i="27"/>
  <c r="G571" i="27"/>
  <c r="F571" i="27"/>
  <c r="G570" i="27"/>
  <c r="F570" i="27"/>
  <c r="D565" i="27"/>
  <c r="C565" i="27"/>
  <c r="F558" i="27" s="1"/>
  <c r="G564" i="27"/>
  <c r="G563" i="27"/>
  <c r="G562" i="27"/>
  <c r="G561" i="27"/>
  <c r="G560" i="27"/>
  <c r="G559" i="27"/>
  <c r="G558" i="27"/>
  <c r="G557" i="27"/>
  <c r="G556" i="27"/>
  <c r="G555" i="27"/>
  <c r="G554" i="27"/>
  <c r="G553" i="27"/>
  <c r="G552" i="27"/>
  <c r="G551" i="27"/>
  <c r="G550" i="27"/>
  <c r="G549" i="27"/>
  <c r="F549" i="27"/>
  <c r="G548" i="27"/>
  <c r="G565" i="27" s="1"/>
  <c r="G547" i="27"/>
  <c r="D508" i="27"/>
  <c r="G504" i="27" s="1"/>
  <c r="C508" i="27"/>
  <c r="F505" i="27" s="1"/>
  <c r="G507" i="27"/>
  <c r="F507" i="27"/>
  <c r="G506" i="27"/>
  <c r="F506" i="27"/>
  <c r="G505" i="27"/>
  <c r="F504" i="27"/>
  <c r="G503" i="27"/>
  <c r="F501" i="27"/>
  <c r="G500" i="27"/>
  <c r="F500" i="27"/>
  <c r="D486" i="27"/>
  <c r="G485" i="27" s="1"/>
  <c r="C486" i="27"/>
  <c r="F485" i="27" s="1"/>
  <c r="F484" i="27"/>
  <c r="G483" i="27"/>
  <c r="G478" i="27"/>
  <c r="F478" i="27"/>
  <c r="D473" i="27"/>
  <c r="C473" i="27"/>
  <c r="F466" i="27" s="1"/>
  <c r="G472" i="27"/>
  <c r="G471" i="27"/>
  <c r="G470" i="27"/>
  <c r="G469" i="27"/>
  <c r="G468" i="27"/>
  <c r="G467" i="27"/>
  <c r="G466" i="27"/>
  <c r="G465" i="27"/>
  <c r="G464" i="27"/>
  <c r="G463" i="27"/>
  <c r="G462" i="27"/>
  <c r="G461" i="27"/>
  <c r="G460" i="27"/>
  <c r="G459" i="27"/>
  <c r="G458" i="27"/>
  <c r="G457" i="27"/>
  <c r="F457" i="27"/>
  <c r="G456" i="27"/>
  <c r="G455" i="27"/>
  <c r="G454" i="27"/>
  <c r="G453" i="27"/>
  <c r="G452" i="27"/>
  <c r="G451" i="27"/>
  <c r="G450" i="27"/>
  <c r="G473" i="27" s="1"/>
  <c r="G449" i="27"/>
  <c r="F449" i="27"/>
  <c r="G404" i="27"/>
  <c r="G403" i="27"/>
  <c r="D403" i="27"/>
  <c r="C403" i="27"/>
  <c r="D393" i="27"/>
  <c r="G389" i="27" s="1"/>
  <c r="G393" i="27" s="1"/>
  <c r="C393" i="27"/>
  <c r="F390" i="27" s="1"/>
  <c r="G392" i="27"/>
  <c r="F392" i="27"/>
  <c r="G391" i="27"/>
  <c r="F391" i="27"/>
  <c r="G390" i="27"/>
  <c r="F389" i="27"/>
  <c r="F393" i="27" s="1"/>
  <c r="G386" i="27"/>
  <c r="F386" i="27"/>
  <c r="D386" i="27"/>
  <c r="C386" i="27"/>
  <c r="F368" i="27"/>
  <c r="G367" i="27"/>
  <c r="F367" i="27"/>
  <c r="D367" i="27"/>
  <c r="C367" i="27"/>
  <c r="D350" i="27"/>
  <c r="G349" i="27" s="1"/>
  <c r="C350" i="27"/>
  <c r="F349" i="27"/>
  <c r="G348" i="27"/>
  <c r="F348" i="27"/>
  <c r="F347" i="27"/>
  <c r="F346" i="27"/>
  <c r="F345" i="27"/>
  <c r="G344" i="27"/>
  <c r="F344" i="27"/>
  <c r="G343" i="27"/>
  <c r="F343" i="27"/>
  <c r="G342" i="27"/>
  <c r="F342" i="27"/>
  <c r="F341" i="27"/>
  <c r="G340" i="27"/>
  <c r="F340" i="27"/>
  <c r="F339" i="27"/>
  <c r="F338" i="27"/>
  <c r="F337" i="27"/>
  <c r="G336" i="27"/>
  <c r="F336" i="27"/>
  <c r="G335" i="27"/>
  <c r="F335" i="27"/>
  <c r="G334" i="27"/>
  <c r="F334" i="27"/>
  <c r="F333" i="27"/>
  <c r="F350" i="27" s="1"/>
  <c r="G332" i="27"/>
  <c r="F332" i="27"/>
  <c r="D327" i="27"/>
  <c r="G322" i="27" s="1"/>
  <c r="C327" i="27"/>
  <c r="F323" i="27" s="1"/>
  <c r="G326" i="27"/>
  <c r="F326" i="27"/>
  <c r="G325" i="27"/>
  <c r="F325" i="27"/>
  <c r="G324" i="27"/>
  <c r="F324" i="27"/>
  <c r="G323" i="27"/>
  <c r="F322" i="27"/>
  <c r="G321" i="27"/>
  <c r="G320" i="27"/>
  <c r="G319" i="27"/>
  <c r="F319" i="27"/>
  <c r="G318" i="27"/>
  <c r="F318" i="27"/>
  <c r="G317" i="27"/>
  <c r="F317" i="27"/>
  <c r="G316" i="27"/>
  <c r="F316" i="27"/>
  <c r="G315" i="27"/>
  <c r="F314" i="27"/>
  <c r="G313" i="27"/>
  <c r="G312" i="27"/>
  <c r="G311" i="27"/>
  <c r="F311" i="27"/>
  <c r="G310" i="27"/>
  <c r="F310" i="27"/>
  <c r="G309" i="27"/>
  <c r="F309" i="27"/>
  <c r="G274" i="27"/>
  <c r="F274" i="27"/>
  <c r="G252" i="27"/>
  <c r="F252" i="27"/>
  <c r="G238" i="27"/>
  <c r="F238" i="27"/>
  <c r="G237" i="27"/>
  <c r="F237" i="27"/>
  <c r="G236" i="27"/>
  <c r="F236" i="27"/>
  <c r="G235" i="27"/>
  <c r="F235" i="27"/>
  <c r="G234" i="27"/>
  <c r="F234" i="27"/>
  <c r="G233" i="27"/>
  <c r="F233" i="27"/>
  <c r="G232" i="27"/>
  <c r="F232" i="27"/>
  <c r="G231" i="27"/>
  <c r="F231" i="27"/>
  <c r="G230" i="27"/>
  <c r="F230" i="27"/>
  <c r="G229" i="27"/>
  <c r="F229" i="27"/>
  <c r="G228" i="27"/>
  <c r="F228" i="27"/>
  <c r="G227" i="27"/>
  <c r="F227" i="27"/>
  <c r="G226" i="27"/>
  <c r="F226" i="27"/>
  <c r="G225" i="27"/>
  <c r="F225" i="27"/>
  <c r="F239" i="27" s="1"/>
  <c r="G224" i="27"/>
  <c r="G239" i="27" s="1"/>
  <c r="F224" i="27"/>
  <c r="F98" i="27"/>
  <c r="D98" i="27"/>
  <c r="C98" i="27"/>
  <c r="F94" i="27"/>
  <c r="D94" i="27"/>
  <c r="C94" i="27"/>
  <c r="F39" i="27"/>
  <c r="F38" i="27"/>
  <c r="F37" i="27"/>
  <c r="F36" i="27"/>
  <c r="F35" i="27"/>
  <c r="F34" i="27"/>
  <c r="F33" i="27"/>
  <c r="F32" i="27"/>
  <c r="F31" i="27"/>
  <c r="G17" i="27"/>
  <c r="F17" i="27"/>
  <c r="G16" i="27"/>
  <c r="F16" i="27"/>
  <c r="G327" i="27" l="1"/>
  <c r="F508" i="27"/>
  <c r="F452" i="27"/>
  <c r="F460" i="27"/>
  <c r="F468" i="27"/>
  <c r="F479" i="27"/>
  <c r="F486" i="27" s="1"/>
  <c r="F552" i="27"/>
  <c r="F560" i="27"/>
  <c r="F453" i="27"/>
  <c r="F461" i="27"/>
  <c r="F469" i="27"/>
  <c r="F480" i="27"/>
  <c r="F553" i="27"/>
  <c r="F561" i="27"/>
  <c r="F596" i="27"/>
  <c r="F459" i="27"/>
  <c r="G337" i="27"/>
  <c r="G345" i="27"/>
  <c r="G480" i="27"/>
  <c r="G596" i="27"/>
  <c r="F559" i="27"/>
  <c r="F470" i="27"/>
  <c r="F562" i="27"/>
  <c r="F597" i="27"/>
  <c r="F465" i="27"/>
  <c r="F451" i="27"/>
  <c r="F473" i="27" s="1"/>
  <c r="G595" i="27"/>
  <c r="F462" i="27"/>
  <c r="F481" i="27"/>
  <c r="F554" i="27"/>
  <c r="G338" i="27"/>
  <c r="G346" i="27"/>
  <c r="G368" i="27"/>
  <c r="G481" i="27"/>
  <c r="G501" i="27"/>
  <c r="G508" i="27" s="1"/>
  <c r="G573" i="27"/>
  <c r="G588" i="27" s="1"/>
  <c r="G581" i="27"/>
  <c r="G597" i="27"/>
  <c r="G615" i="27"/>
  <c r="G619" i="27" s="1"/>
  <c r="F551" i="27"/>
  <c r="G479" i="27"/>
  <c r="G486" i="27" s="1"/>
  <c r="F455" i="27"/>
  <c r="F463" i="27"/>
  <c r="F471" i="27"/>
  <c r="F482" i="27"/>
  <c r="F502" i="27"/>
  <c r="F547" i="27"/>
  <c r="F555" i="27"/>
  <c r="F563" i="27"/>
  <c r="F574" i="27"/>
  <c r="F588" i="27" s="1"/>
  <c r="F582" i="27"/>
  <c r="F590" i="27"/>
  <c r="F598" i="27"/>
  <c r="G616" i="27"/>
  <c r="F467" i="27"/>
  <c r="F312" i="27"/>
  <c r="G339" i="27"/>
  <c r="G347" i="27"/>
  <c r="G482" i="27"/>
  <c r="G502" i="27"/>
  <c r="G574" i="27"/>
  <c r="G582" i="27"/>
  <c r="G590" i="27"/>
  <c r="G598" i="27"/>
  <c r="G617" i="27"/>
  <c r="F454" i="27"/>
  <c r="F320" i="27"/>
  <c r="F327" i="27" s="1"/>
  <c r="F313" i="27"/>
  <c r="F321" i="27"/>
  <c r="F456" i="27"/>
  <c r="F464" i="27"/>
  <c r="F472" i="27"/>
  <c r="F483" i="27"/>
  <c r="F503" i="27"/>
  <c r="F548" i="27"/>
  <c r="F556" i="27"/>
  <c r="F564" i="27"/>
  <c r="F575" i="27"/>
  <c r="F583" i="27"/>
  <c r="F591" i="27"/>
  <c r="F599" i="27"/>
  <c r="F557" i="27"/>
  <c r="G314" i="27"/>
  <c r="G333" i="27"/>
  <c r="G350" i="27" s="1"/>
  <c r="G341" i="27"/>
  <c r="G484" i="27"/>
  <c r="G576" i="27"/>
  <c r="G592" i="27"/>
  <c r="G600" i="27"/>
  <c r="F315" i="27"/>
  <c r="F450" i="27"/>
  <c r="F458" i="27"/>
  <c r="F550" i="27"/>
  <c r="F577" i="27"/>
  <c r="F593" i="27"/>
  <c r="G593" i="27"/>
  <c r="G185" i="26"/>
  <c r="F185" i="26"/>
  <c r="G181" i="26"/>
  <c r="F181" i="26"/>
  <c r="D179" i="26"/>
  <c r="G184" i="26" s="1"/>
  <c r="C179" i="26"/>
  <c r="F184" i="26" s="1"/>
  <c r="G178" i="26"/>
  <c r="F178" i="26"/>
  <c r="G175" i="26"/>
  <c r="F175" i="26"/>
  <c r="G174" i="26"/>
  <c r="F174" i="26"/>
  <c r="G171" i="26"/>
  <c r="F171" i="26"/>
  <c r="G163" i="26"/>
  <c r="F163" i="26"/>
  <c r="G159" i="26"/>
  <c r="F159" i="26"/>
  <c r="D157" i="26"/>
  <c r="G162" i="26" s="1"/>
  <c r="C157" i="26"/>
  <c r="F160" i="26" s="1"/>
  <c r="G156" i="26"/>
  <c r="F156" i="26"/>
  <c r="G152" i="26"/>
  <c r="F152" i="26"/>
  <c r="D144" i="26"/>
  <c r="C144" i="26"/>
  <c r="G143" i="26"/>
  <c r="F143" i="26"/>
  <c r="G142" i="26"/>
  <c r="F142" i="26"/>
  <c r="G141" i="26"/>
  <c r="F141" i="26"/>
  <c r="G140" i="26"/>
  <c r="F140" i="26"/>
  <c r="G139" i="26"/>
  <c r="F139" i="26"/>
  <c r="G138" i="26"/>
  <c r="F138" i="26"/>
  <c r="G137" i="26"/>
  <c r="F137" i="26"/>
  <c r="G136" i="26"/>
  <c r="F136" i="26"/>
  <c r="G135" i="26"/>
  <c r="F135" i="26"/>
  <c r="G134" i="26"/>
  <c r="F134" i="26"/>
  <c r="G133" i="26"/>
  <c r="F133" i="26"/>
  <c r="G132" i="26"/>
  <c r="F132" i="26"/>
  <c r="G131" i="26"/>
  <c r="F131" i="26"/>
  <c r="G130" i="26"/>
  <c r="F130" i="26"/>
  <c r="G129" i="26"/>
  <c r="F129" i="26"/>
  <c r="G128" i="26"/>
  <c r="F128" i="26"/>
  <c r="G127" i="26"/>
  <c r="F127" i="26"/>
  <c r="G126" i="26"/>
  <c r="F126" i="26"/>
  <c r="G125" i="26"/>
  <c r="F125" i="26"/>
  <c r="G124" i="26"/>
  <c r="F124" i="26"/>
  <c r="G123" i="26"/>
  <c r="F123" i="26"/>
  <c r="G122" i="26"/>
  <c r="F122" i="26"/>
  <c r="G121" i="26"/>
  <c r="G144" i="26" s="1"/>
  <c r="F121" i="26"/>
  <c r="F144" i="26" s="1"/>
  <c r="G120" i="26"/>
  <c r="F120" i="26"/>
  <c r="C58" i="26"/>
  <c r="C54" i="26"/>
  <c r="C26" i="26"/>
  <c r="F158" i="25"/>
  <c r="C152" i="25"/>
  <c r="F157" i="25" s="1"/>
  <c r="F151" i="25"/>
  <c r="C81" i="25"/>
  <c r="C77" i="25"/>
  <c r="C49" i="25"/>
  <c r="C42" i="25"/>
  <c r="F41" i="25" s="1"/>
  <c r="D37" i="25"/>
  <c r="G35" i="25" s="1"/>
  <c r="C37" i="25"/>
  <c r="F36" i="25" s="1"/>
  <c r="G36" i="25"/>
  <c r="G33" i="25"/>
  <c r="F33" i="25"/>
  <c r="G32" i="25"/>
  <c r="G29" i="25"/>
  <c r="F29" i="25"/>
  <c r="G28" i="25"/>
  <c r="G25" i="25"/>
  <c r="F25" i="25"/>
  <c r="G24" i="25"/>
  <c r="G603" i="27" l="1"/>
  <c r="F565" i="27"/>
  <c r="F603" i="27"/>
  <c r="F182" i="26"/>
  <c r="G182" i="26"/>
  <c r="F150" i="26"/>
  <c r="F154" i="26"/>
  <c r="F161" i="26"/>
  <c r="F172" i="26"/>
  <c r="F179" i="26" s="1"/>
  <c r="F176" i="26"/>
  <c r="F183" i="26"/>
  <c r="G150" i="26"/>
  <c r="G154" i="26"/>
  <c r="G161" i="26"/>
  <c r="G172" i="26"/>
  <c r="G179" i="26" s="1"/>
  <c r="G176" i="26"/>
  <c r="G183" i="26"/>
  <c r="G149" i="26"/>
  <c r="F151" i="26"/>
  <c r="F155" i="26"/>
  <c r="F158" i="26"/>
  <c r="F162" i="26"/>
  <c r="F173" i="26"/>
  <c r="F177" i="26"/>
  <c r="F180" i="26"/>
  <c r="F149" i="26"/>
  <c r="F153" i="26"/>
  <c r="G153" i="26"/>
  <c r="G160" i="26"/>
  <c r="G151" i="26"/>
  <c r="G155" i="26"/>
  <c r="G158" i="26"/>
  <c r="G173" i="26"/>
  <c r="G177" i="26"/>
  <c r="G180" i="26"/>
  <c r="F159" i="25"/>
  <c r="F153" i="25"/>
  <c r="F22" i="25"/>
  <c r="F26" i="25"/>
  <c r="F30" i="25"/>
  <c r="F34" i="25"/>
  <c r="G22" i="25"/>
  <c r="G26" i="25"/>
  <c r="G30" i="25"/>
  <c r="G34" i="25"/>
  <c r="F154" i="25"/>
  <c r="F23" i="25"/>
  <c r="F27" i="25"/>
  <c r="F31" i="25"/>
  <c r="F35" i="25"/>
  <c r="F39" i="25"/>
  <c r="F42" i="25" s="1"/>
  <c r="F148" i="25"/>
  <c r="F152" i="25" s="1"/>
  <c r="F155" i="25"/>
  <c r="G23" i="25"/>
  <c r="G27" i="25"/>
  <c r="G31" i="25"/>
  <c r="F40" i="25"/>
  <c r="F149" i="25"/>
  <c r="F156" i="25"/>
  <c r="F24" i="25"/>
  <c r="F28" i="25"/>
  <c r="F32" i="25"/>
  <c r="F150" i="25"/>
  <c r="F157" i="26" l="1"/>
  <c r="G157" i="26"/>
  <c r="G37" i="25"/>
  <c r="F37" i="25"/>
  <c r="C174" i="1" l="1"/>
  <c r="C38" i="1"/>
  <c r="C58" i="1"/>
  <c r="F99" i="2" l="1"/>
  <c r="C99" i="2"/>
  <c r="D157" i="1"/>
  <c r="D131" i="1"/>
  <c r="G130" i="1" s="1"/>
  <c r="C47" i="1" l="1"/>
  <c r="C365" i="2" l="1"/>
  <c r="D365" i="2"/>
  <c r="F162" i="2"/>
  <c r="F161" i="2"/>
  <c r="F160" i="2"/>
  <c r="F29" i="2"/>
  <c r="F14" i="2"/>
  <c r="F13" i="2"/>
  <c r="F12" i="2"/>
  <c r="G218" i="1"/>
  <c r="D89" i="1"/>
  <c r="F53" i="1"/>
  <c r="D45" i="1"/>
  <c r="F45" i="1"/>
  <c r="F15" i="2" l="1"/>
  <c r="G365" i="2" l="1"/>
  <c r="F365" i="2"/>
  <c r="C193" i="1"/>
  <c r="C209" i="1" s="1"/>
  <c r="F207" i="1" s="1"/>
  <c r="F57" i="1" l="1"/>
  <c r="F56" i="1"/>
  <c r="F55" i="1"/>
  <c r="F54" i="1"/>
  <c r="C217" i="1"/>
  <c r="F217" i="1" s="1"/>
  <c r="D99" i="1"/>
  <c r="D95" i="1"/>
  <c r="D100" i="1" s="1"/>
  <c r="C100" i="1"/>
  <c r="F58" i="1" l="1"/>
  <c r="C138" i="1"/>
  <c r="C157" i="1" s="1"/>
  <c r="F156" i="1" s="1"/>
  <c r="G622" i="2"/>
  <c r="G621" i="2"/>
  <c r="G620" i="2"/>
  <c r="G619" i="2"/>
  <c r="G618" i="2"/>
  <c r="D618" i="2"/>
  <c r="C618" i="2"/>
  <c r="G617" i="2"/>
  <c r="G616" i="2"/>
  <c r="G615" i="2"/>
  <c r="G614" i="2"/>
  <c r="G613" i="2"/>
  <c r="G612" i="2"/>
  <c r="G611" i="2"/>
  <c r="G610" i="2"/>
  <c r="G609" i="2"/>
  <c r="G608" i="2"/>
  <c r="G607" i="2"/>
  <c r="G606" i="2"/>
  <c r="G605" i="2"/>
  <c r="G604" i="2"/>
  <c r="D601" i="2"/>
  <c r="G600" i="2" s="1"/>
  <c r="C601" i="2"/>
  <c r="F600" i="2" s="1"/>
  <c r="D585" i="2"/>
  <c r="G591" i="2" s="1"/>
  <c r="C585" i="2"/>
  <c r="F584" i="2" s="1"/>
  <c r="F573" i="2"/>
  <c r="D567" i="2"/>
  <c r="G566" i="2" s="1"/>
  <c r="C567" i="2"/>
  <c r="F565" i="2" s="1"/>
  <c r="F550" i="2"/>
  <c r="D544" i="2"/>
  <c r="G539" i="2" s="1"/>
  <c r="C544" i="2"/>
  <c r="F542" i="2" s="1"/>
  <c r="D487" i="2"/>
  <c r="G493" i="2" s="1"/>
  <c r="C487" i="2"/>
  <c r="F490" i="2" s="1"/>
  <c r="D465" i="2"/>
  <c r="G471" i="2" s="1"/>
  <c r="C465" i="2"/>
  <c r="F468" i="2" s="1"/>
  <c r="D452" i="2"/>
  <c r="G449" i="2" s="1"/>
  <c r="C452" i="2"/>
  <c r="F450" i="2" s="1"/>
  <c r="G393" i="2"/>
  <c r="G392" i="2"/>
  <c r="G391" i="2"/>
  <c r="G390" i="2"/>
  <c r="G389" i="2"/>
  <c r="G388" i="2"/>
  <c r="G387" i="2"/>
  <c r="G386" i="2"/>
  <c r="G385" i="2"/>
  <c r="G384" i="2"/>
  <c r="G383" i="2"/>
  <c r="D372" i="2"/>
  <c r="G370" i="2" s="1"/>
  <c r="C372" i="2"/>
  <c r="F369" i="2" s="1"/>
  <c r="D346" i="2"/>
  <c r="G345" i="2" s="1"/>
  <c r="C346" i="2"/>
  <c r="F345" i="2" s="1"/>
  <c r="D328" i="2"/>
  <c r="G327" i="2" s="1"/>
  <c r="C328" i="2"/>
  <c r="F327" i="2" s="1"/>
  <c r="D305" i="2"/>
  <c r="G304" i="2" s="1"/>
  <c r="C305" i="2"/>
  <c r="F76" i="2"/>
  <c r="D76" i="2"/>
  <c r="C76" i="2"/>
  <c r="F72" i="2"/>
  <c r="D72" i="2"/>
  <c r="C72" i="2"/>
  <c r="C304" i="1"/>
  <c r="C303" i="1"/>
  <c r="C302" i="1"/>
  <c r="C298" i="1"/>
  <c r="C297" i="1"/>
  <c r="C296" i="1"/>
  <c r="C292" i="1"/>
  <c r="C289" i="1"/>
  <c r="C288" i="1"/>
  <c r="G227" i="1"/>
  <c r="F227" i="1"/>
  <c r="G226" i="1"/>
  <c r="F226" i="1"/>
  <c r="G225" i="1"/>
  <c r="F225" i="1"/>
  <c r="G224" i="1"/>
  <c r="F224" i="1"/>
  <c r="G223" i="1"/>
  <c r="F223" i="1"/>
  <c r="G222" i="1"/>
  <c r="F222" i="1"/>
  <c r="G221" i="1"/>
  <c r="F221" i="1"/>
  <c r="C220" i="1"/>
  <c r="G219" i="1"/>
  <c r="F219" i="1"/>
  <c r="F218" i="1"/>
  <c r="G217" i="1"/>
  <c r="C179" i="1"/>
  <c r="D167" i="1"/>
  <c r="G164" i="1" s="1"/>
  <c r="C167" i="1"/>
  <c r="F165" i="1" s="1"/>
  <c r="G159" i="1"/>
  <c r="G153" i="1"/>
  <c r="G152" i="1"/>
  <c r="G139" i="1"/>
  <c r="G138" i="1"/>
  <c r="G134" i="1"/>
  <c r="C131" i="1"/>
  <c r="F130" i="1" s="1"/>
  <c r="F104" i="1"/>
  <c r="F102" i="1"/>
  <c r="G96" i="1"/>
  <c r="F103" i="1"/>
  <c r="F95" i="1"/>
  <c r="F94" i="1"/>
  <c r="F93" i="1"/>
  <c r="G73" i="1"/>
  <c r="F63" i="1"/>
  <c r="F293" i="1"/>
  <c r="D293" i="1"/>
  <c r="C293" i="1"/>
  <c r="C291" i="1"/>
  <c r="G293" i="1"/>
  <c r="F307" i="1"/>
  <c r="D295" i="1"/>
  <c r="F295" i="1"/>
  <c r="C307" i="1"/>
  <c r="C295" i="1"/>
  <c r="D291" i="1"/>
  <c r="D307" i="1"/>
  <c r="F160" i="1" l="1"/>
  <c r="F179" i="1"/>
  <c r="F174" i="1"/>
  <c r="F175" i="1"/>
  <c r="F177" i="1"/>
  <c r="F176" i="1"/>
  <c r="F178" i="1"/>
  <c r="G220" i="1"/>
  <c r="F555" i="2"/>
  <c r="G575" i="2"/>
  <c r="F562" i="2"/>
  <c r="G576" i="2"/>
  <c r="G339" i="2"/>
  <c r="G577" i="2"/>
  <c r="G574" i="2"/>
  <c r="G342" i="2"/>
  <c r="G578" i="2"/>
  <c r="G343" i="2"/>
  <c r="F528" i="2"/>
  <c r="G572" i="2"/>
  <c r="G579" i="2"/>
  <c r="G580" i="2"/>
  <c r="G573" i="2"/>
  <c r="G550" i="2"/>
  <c r="G555" i="2"/>
  <c r="G549" i="2"/>
  <c r="G554" i="2"/>
  <c r="G559" i="2"/>
  <c r="F598" i="2"/>
  <c r="G560" i="2"/>
  <c r="F551" i="2"/>
  <c r="G556" i="2"/>
  <c r="G562" i="2"/>
  <c r="G528" i="2"/>
  <c r="G551" i="2"/>
  <c r="G557" i="2"/>
  <c r="F563" i="2"/>
  <c r="G581" i="2"/>
  <c r="F457" i="2"/>
  <c r="G540" i="2"/>
  <c r="G552" i="2"/>
  <c r="F558" i="2"/>
  <c r="G563" i="2"/>
  <c r="G582" i="2"/>
  <c r="G461" i="2"/>
  <c r="G553" i="2"/>
  <c r="G558" i="2"/>
  <c r="G564" i="2"/>
  <c r="F554" i="2"/>
  <c r="F559" i="2"/>
  <c r="G565" i="2"/>
  <c r="G440" i="2"/>
  <c r="G434" i="2"/>
  <c r="G441" i="2"/>
  <c r="F435" i="2"/>
  <c r="G442" i="2"/>
  <c r="G530" i="2"/>
  <c r="F431" i="2"/>
  <c r="G435" i="2"/>
  <c r="G444" i="2"/>
  <c r="G533" i="2"/>
  <c r="F566" i="2"/>
  <c r="G583" i="2"/>
  <c r="G431" i="2"/>
  <c r="G428" i="2"/>
  <c r="F436" i="2"/>
  <c r="G446" i="2"/>
  <c r="G534" i="2"/>
  <c r="G561" i="2"/>
  <c r="G584" i="2"/>
  <c r="G429" i="2"/>
  <c r="G436" i="2"/>
  <c r="G447" i="2"/>
  <c r="G479" i="2"/>
  <c r="G535" i="2"/>
  <c r="F440" i="2"/>
  <c r="G430" i="2"/>
  <c r="G439" i="2"/>
  <c r="G451" i="2"/>
  <c r="F539" i="2"/>
  <c r="G320" i="2"/>
  <c r="G344" i="2"/>
  <c r="G335" i="2"/>
  <c r="G333" i="2"/>
  <c r="G336" i="2"/>
  <c r="G338" i="2"/>
  <c r="F343" i="2"/>
  <c r="F335" i="2"/>
  <c r="F338" i="2"/>
  <c r="F339" i="2"/>
  <c r="F334" i="2"/>
  <c r="F342" i="2"/>
  <c r="F368" i="2"/>
  <c r="F371" i="2"/>
  <c r="F141" i="1"/>
  <c r="F152" i="1"/>
  <c r="G141" i="1"/>
  <c r="G144" i="1"/>
  <c r="G145" i="1"/>
  <c r="G149" i="1"/>
  <c r="F144" i="1"/>
  <c r="F143" i="1"/>
  <c r="F139" i="1"/>
  <c r="F220" i="1"/>
  <c r="F479" i="2"/>
  <c r="F324" i="2"/>
  <c r="G371" i="2"/>
  <c r="F462" i="2"/>
  <c r="G324" i="2"/>
  <c r="F447" i="2"/>
  <c r="F463" i="2"/>
  <c r="F480" i="2"/>
  <c r="F488" i="2"/>
  <c r="G529" i="2"/>
  <c r="F535" i="2"/>
  <c r="F540" i="2"/>
  <c r="F599" i="2"/>
  <c r="G541" i="2"/>
  <c r="F491" i="2"/>
  <c r="F448" i="2"/>
  <c r="G457" i="2"/>
  <c r="F483" i="2"/>
  <c r="F492" i="2"/>
  <c r="F531" i="2"/>
  <c r="F536" i="2"/>
  <c r="F316" i="2"/>
  <c r="G369" i="2"/>
  <c r="F432" i="2"/>
  <c r="G437" i="2"/>
  <c r="F443" i="2"/>
  <c r="G448" i="2"/>
  <c r="F458" i="2"/>
  <c r="F466" i="2"/>
  <c r="G483" i="2"/>
  <c r="G526" i="2"/>
  <c r="G531" i="2"/>
  <c r="G536" i="2"/>
  <c r="G542" i="2"/>
  <c r="F312" i="2"/>
  <c r="F481" i="2"/>
  <c r="G312" i="2"/>
  <c r="G316" i="2"/>
  <c r="F370" i="2"/>
  <c r="G432" i="2"/>
  <c r="G438" i="2"/>
  <c r="G443" i="2"/>
  <c r="G450" i="2"/>
  <c r="F459" i="2"/>
  <c r="F469" i="2"/>
  <c r="F484" i="2"/>
  <c r="F527" i="2"/>
  <c r="F532" i="2"/>
  <c r="G537" i="2"/>
  <c r="F543" i="2"/>
  <c r="G368" i="2"/>
  <c r="F320" i="2"/>
  <c r="G334" i="2"/>
  <c r="G340" i="2"/>
  <c r="F428" i="2"/>
  <c r="G433" i="2"/>
  <c r="F439" i="2"/>
  <c r="F444" i="2"/>
  <c r="F451" i="2"/>
  <c r="F461" i="2"/>
  <c r="F470" i="2"/>
  <c r="F485" i="2"/>
  <c r="G527" i="2"/>
  <c r="G532" i="2"/>
  <c r="G538" i="2"/>
  <c r="G543" i="2"/>
  <c r="F597" i="2"/>
  <c r="G597" i="2"/>
  <c r="G116" i="1"/>
  <c r="G117" i="1"/>
  <c r="G118" i="1"/>
  <c r="G128" i="1"/>
  <c r="G129" i="1"/>
  <c r="F128" i="1"/>
  <c r="F122" i="1"/>
  <c r="G468" i="2"/>
  <c r="G490" i="2"/>
  <c r="G297" i="2"/>
  <c r="F577" i="2"/>
  <c r="F581" i="2"/>
  <c r="F313" i="2"/>
  <c r="F317" i="2"/>
  <c r="F321" i="2"/>
  <c r="F325" i="2"/>
  <c r="F336" i="2"/>
  <c r="F340" i="2"/>
  <c r="F344" i="2"/>
  <c r="G458" i="2"/>
  <c r="G462" i="2"/>
  <c r="G469" i="2"/>
  <c r="G480" i="2"/>
  <c r="G484" i="2"/>
  <c r="G491" i="2"/>
  <c r="G598" i="2"/>
  <c r="G290" i="2"/>
  <c r="G294" i="2"/>
  <c r="G298" i="2"/>
  <c r="G302" i="2"/>
  <c r="G313" i="2"/>
  <c r="G317" i="2"/>
  <c r="G321" i="2"/>
  <c r="G325" i="2"/>
  <c r="F574" i="2"/>
  <c r="F578" i="2"/>
  <c r="F582" i="2"/>
  <c r="F310" i="2"/>
  <c r="F314" i="2"/>
  <c r="F318" i="2"/>
  <c r="F322" i="2"/>
  <c r="F326" i="2"/>
  <c r="F333" i="2"/>
  <c r="F337" i="2"/>
  <c r="F341" i="2"/>
  <c r="G459" i="2"/>
  <c r="G463" i="2"/>
  <c r="G466" i="2"/>
  <c r="G470" i="2"/>
  <c r="G481" i="2"/>
  <c r="G485" i="2"/>
  <c r="G488" i="2"/>
  <c r="G492" i="2"/>
  <c r="G599" i="2"/>
  <c r="G289" i="2"/>
  <c r="G301" i="2"/>
  <c r="G287" i="2"/>
  <c r="G291" i="2"/>
  <c r="G295" i="2"/>
  <c r="G299" i="2"/>
  <c r="G303" i="2"/>
  <c r="G310" i="2"/>
  <c r="G314" i="2"/>
  <c r="G318" i="2"/>
  <c r="G322" i="2"/>
  <c r="G326" i="2"/>
  <c r="G337" i="2"/>
  <c r="G341" i="2"/>
  <c r="F429" i="2"/>
  <c r="F433" i="2"/>
  <c r="F437" i="2"/>
  <c r="F441" i="2"/>
  <c r="F445" i="2"/>
  <c r="F449" i="2"/>
  <c r="F460" i="2"/>
  <c r="F464" i="2"/>
  <c r="F467" i="2"/>
  <c r="F471" i="2"/>
  <c r="F482" i="2"/>
  <c r="F486" i="2"/>
  <c r="F489" i="2"/>
  <c r="F493" i="2"/>
  <c r="F529" i="2"/>
  <c r="F533" i="2"/>
  <c r="F537" i="2"/>
  <c r="F541" i="2"/>
  <c r="F552" i="2"/>
  <c r="F556" i="2"/>
  <c r="F560" i="2"/>
  <c r="F564" i="2"/>
  <c r="F575" i="2"/>
  <c r="F579" i="2"/>
  <c r="F583" i="2"/>
  <c r="F591" i="2"/>
  <c r="G293" i="2"/>
  <c r="G445" i="2"/>
  <c r="G460" i="2"/>
  <c r="G464" i="2"/>
  <c r="G467" i="2"/>
  <c r="G482" i="2"/>
  <c r="G486" i="2"/>
  <c r="G489" i="2"/>
  <c r="F311" i="2"/>
  <c r="F315" i="2"/>
  <c r="F319" i="2"/>
  <c r="F323" i="2"/>
  <c r="G288" i="2"/>
  <c r="G292" i="2"/>
  <c r="G296" i="2"/>
  <c r="G300" i="2"/>
  <c r="G311" i="2"/>
  <c r="G315" i="2"/>
  <c r="G319" i="2"/>
  <c r="G323" i="2"/>
  <c r="F430" i="2"/>
  <c r="F434" i="2"/>
  <c r="F438" i="2"/>
  <c r="F442" i="2"/>
  <c r="F446" i="2"/>
  <c r="F526" i="2"/>
  <c r="F530" i="2"/>
  <c r="F534" i="2"/>
  <c r="F538" i="2"/>
  <c r="F549" i="2"/>
  <c r="F553" i="2"/>
  <c r="F557" i="2"/>
  <c r="F561" i="2"/>
  <c r="F572" i="2"/>
  <c r="F576" i="2"/>
  <c r="F580" i="2"/>
  <c r="G121" i="1"/>
  <c r="F96" i="1"/>
  <c r="G113" i="1"/>
  <c r="G122" i="1"/>
  <c r="F97" i="1"/>
  <c r="G115" i="1"/>
  <c r="G124" i="1"/>
  <c r="G135" i="1"/>
  <c r="F116" i="1"/>
  <c r="G125" i="1"/>
  <c r="G136" i="1"/>
  <c r="F124" i="1"/>
  <c r="F118" i="1"/>
  <c r="F196" i="1"/>
  <c r="F64" i="1"/>
  <c r="F99" i="1"/>
  <c r="F114" i="1"/>
  <c r="F120" i="1"/>
  <c r="F126" i="1"/>
  <c r="F140" i="1"/>
  <c r="F148" i="1"/>
  <c r="G160" i="1"/>
  <c r="F199" i="1"/>
  <c r="G114" i="1"/>
  <c r="G120" i="1"/>
  <c r="G126" i="1"/>
  <c r="G132" i="1"/>
  <c r="G140" i="1"/>
  <c r="G148" i="1"/>
  <c r="G165" i="1"/>
  <c r="F204" i="1"/>
  <c r="F138" i="1"/>
  <c r="F142" i="1"/>
  <c r="F146" i="1"/>
  <c r="F150" i="1"/>
  <c r="F154" i="1"/>
  <c r="F161" i="1"/>
  <c r="F166" i="1"/>
  <c r="F197" i="1"/>
  <c r="F205" i="1"/>
  <c r="G103" i="1"/>
  <c r="G70" i="1"/>
  <c r="G74" i="1"/>
  <c r="G81" i="1"/>
  <c r="G93" i="1"/>
  <c r="G97" i="1"/>
  <c r="G104" i="1"/>
  <c r="G133" i="1"/>
  <c r="G142" i="1"/>
  <c r="G146" i="1"/>
  <c r="G150" i="1"/>
  <c r="G154" i="1"/>
  <c r="G161" i="1"/>
  <c r="G166" i="1"/>
  <c r="G167" i="1" s="1"/>
  <c r="F198" i="1"/>
  <c r="F206" i="1"/>
  <c r="F59" i="1"/>
  <c r="F78" i="1"/>
  <c r="F98" i="1"/>
  <c r="F101" i="1"/>
  <c r="F105" i="1"/>
  <c r="F115" i="1"/>
  <c r="F119" i="1"/>
  <c r="F123" i="1"/>
  <c r="F127" i="1"/>
  <c r="F147" i="1"/>
  <c r="F151" i="1"/>
  <c r="F155" i="1"/>
  <c r="F158" i="1"/>
  <c r="F162" i="1"/>
  <c r="G87" i="1"/>
  <c r="F60" i="1"/>
  <c r="G71" i="1"/>
  <c r="G75" i="1"/>
  <c r="G78" i="1"/>
  <c r="G82" i="1"/>
  <c r="G94" i="1"/>
  <c r="G98" i="1"/>
  <c r="G101" i="1"/>
  <c r="G105" i="1"/>
  <c r="G119" i="1"/>
  <c r="G123" i="1"/>
  <c r="G127" i="1"/>
  <c r="G143" i="1"/>
  <c r="G147" i="1"/>
  <c r="G151" i="1"/>
  <c r="G155" i="1"/>
  <c r="G158" i="1"/>
  <c r="G162" i="1"/>
  <c r="F200" i="1"/>
  <c r="F159" i="1"/>
  <c r="F164" i="1"/>
  <c r="F201" i="1"/>
  <c r="G80" i="1"/>
  <c r="F61" i="1"/>
  <c r="F62" i="1"/>
  <c r="G72" i="1"/>
  <c r="G76" i="1"/>
  <c r="G79" i="1"/>
  <c r="G86" i="1"/>
  <c r="G95" i="1"/>
  <c r="G99" i="1"/>
  <c r="G102" i="1"/>
  <c r="F194" i="1"/>
  <c r="F202" i="1"/>
  <c r="F113" i="1"/>
  <c r="F117" i="1"/>
  <c r="F121" i="1"/>
  <c r="F125" i="1"/>
  <c r="F129" i="1"/>
  <c r="F145" i="1"/>
  <c r="F149" i="1"/>
  <c r="F153" i="1"/>
  <c r="F195" i="1"/>
  <c r="F203" i="1"/>
  <c r="F131" i="1" l="1"/>
  <c r="F209" i="1"/>
  <c r="G157" i="1"/>
  <c r="F157" i="1"/>
  <c r="G131" i="1"/>
  <c r="G567" i="2"/>
  <c r="G585" i="2"/>
  <c r="G601" i="2"/>
  <c r="F601" i="2"/>
  <c r="F452" i="2"/>
  <c r="G452" i="2"/>
  <c r="G346" i="2"/>
  <c r="G372" i="2"/>
  <c r="F372" i="2"/>
  <c r="G465" i="2"/>
  <c r="F487" i="2"/>
  <c r="G487" i="2"/>
  <c r="G544" i="2"/>
  <c r="F465" i="2"/>
  <c r="F346" i="2"/>
  <c r="F305" i="2"/>
  <c r="G305" i="2"/>
  <c r="F567" i="2"/>
  <c r="F585" i="2"/>
  <c r="F544" i="2"/>
  <c r="F328" i="2"/>
  <c r="G328" i="2"/>
  <c r="F100" i="1"/>
  <c r="F167" i="1"/>
  <c r="G77" i="1"/>
  <c r="G100" i="1"/>
</calcChain>
</file>

<file path=xl/comments1.xml><?xml version="1.0" encoding="utf-8"?>
<comments xmlns="http://schemas.openxmlformats.org/spreadsheetml/2006/main">
  <authors>
    <author>TOTARO IVAN</author>
  </authors>
  <commentList>
    <comment ref="F300" authorId="0" shapeId="0">
      <text>
        <r>
          <rPr>
            <sz val="9"/>
            <color indexed="81"/>
            <rFont val="Tahoma"/>
            <family val="2"/>
          </rPr>
          <t>Non sono presenti asset su tale settore</t>
        </r>
      </text>
    </comment>
  </commentList>
</comments>
</file>

<file path=xl/comments2.xml><?xml version="1.0" encoding="utf-8"?>
<comments xmlns="http://schemas.openxmlformats.org/spreadsheetml/2006/main">
  <authors>
    <author>Daniele Westig</author>
  </authors>
  <commentList>
    <comment ref="D189" authorId="0" shapeId="0">
      <text>
        <r>
          <rPr>
            <b/>
            <sz val="9"/>
            <color indexed="81"/>
            <rFont val="Tahoma"/>
            <family val="2"/>
          </rPr>
          <t>Daniele Westig:</t>
        </r>
        <r>
          <rPr>
            <sz val="9"/>
            <color indexed="81"/>
            <rFont val="Tahoma"/>
            <family val="2"/>
          </rPr>
          <t xml:space="preserve">
Comment 14 - ESG TF
inclusion of CO2 data for ships. Committee - ok</t>
        </r>
      </text>
    </comment>
    <comment ref="B212" authorId="0" shapeId="0">
      <text>
        <r>
          <rPr>
            <b/>
            <sz val="9"/>
            <color indexed="81"/>
            <rFont val="Tahoma"/>
            <family val="2"/>
          </rPr>
          <t>Daniele Westig:</t>
        </r>
        <r>
          <rPr>
            <sz val="9"/>
            <color indexed="81"/>
            <rFont val="Tahoma"/>
            <family val="2"/>
          </rPr>
          <t xml:space="preserve">
Comment 15: ESG TF 
inclusion of new data specifications for ships (size and age of ship). Still in discsussion with relevant lenders regarding a shared breakdwon. Committee - ok</t>
        </r>
      </text>
    </comment>
  </commentList>
</comments>
</file>

<file path=xl/comments3.xml><?xml version="1.0" encoding="utf-8"?>
<comments xmlns="http://schemas.openxmlformats.org/spreadsheetml/2006/main">
  <authors>
    <author>Daniele Westig</author>
  </authors>
  <commentList>
    <comment ref="C49" authorId="0" shapeId="0">
      <text>
        <r>
          <rPr>
            <b/>
            <sz val="9"/>
            <color indexed="81"/>
            <rFont val="Tahoma"/>
            <family val="2"/>
          </rPr>
          <t>Daniele Westig:</t>
        </r>
        <r>
          <rPr>
            <sz val="9"/>
            <color indexed="81"/>
            <rFont val="Tahoma"/>
            <family val="2"/>
          </rPr>
          <t xml:space="preserve">
Comment 21 - Austria:
rename here residential loans and commercial loans in residential mortgages and commercial mortgages. Secretariat - to be discussed
From the feedback received Committee members are inclined to keep the current wording (whcih is consistent in the entire HTT).</t>
        </r>
      </text>
    </comment>
    <comment ref="B210" authorId="0" shapeId="0">
      <text>
        <r>
          <rPr>
            <b/>
            <sz val="9"/>
            <color indexed="81"/>
            <rFont val="Tahoma"/>
            <family val="2"/>
          </rPr>
          <t>Daniele Westig:</t>
        </r>
        <r>
          <rPr>
            <sz val="9"/>
            <color indexed="81"/>
            <rFont val="Tahoma"/>
            <family val="2"/>
          </rPr>
          <t xml:space="preserve">
Comment 22a - Secretariat:
section number missing (typo). Secretariat - ok
Committee - ok</t>
        </r>
      </text>
    </comment>
    <comment ref="B395" authorId="0" shapeId="0">
      <text>
        <r>
          <rPr>
            <b/>
            <sz val="9"/>
            <color indexed="81"/>
            <rFont val="Tahoma"/>
            <family val="2"/>
          </rPr>
          <t>Daniele Westig:</t>
        </r>
        <r>
          <rPr>
            <sz val="9"/>
            <color indexed="81"/>
            <rFont val="Tahoma"/>
            <family val="2"/>
          </rPr>
          <t xml:space="preserve">
Comment 23a - ESG TF in line with amendment proposal in Tab B1. HTT section 20 and 29. Secretariat - ok
Following on further discussions and in alignment with the HDT it was decided to keep the wording as it is now without the addition of "savings" in the title. </t>
        </r>
      </text>
    </comment>
    <comment ref="D396" authorId="0" shapeId="0">
      <text>
        <r>
          <rPr>
            <b/>
            <sz val="9"/>
            <color indexed="81"/>
            <rFont val="Tahoma"/>
            <family val="2"/>
          </rPr>
          <t>Daniele Westig:</t>
        </r>
        <r>
          <rPr>
            <sz val="9"/>
            <color indexed="81"/>
            <rFont val="Tahoma"/>
            <family val="2"/>
          </rPr>
          <t xml:space="preserve">
Comment 24 - Austria:
update format from percentage to number. Committee - ok</t>
        </r>
      </text>
    </comment>
    <comment ref="B444" authorId="0" shapeId="0">
      <text>
        <r>
          <rPr>
            <b/>
            <sz val="9"/>
            <color indexed="81"/>
            <rFont val="Tahoma"/>
            <family val="2"/>
          </rPr>
          <t>Daniele Westig:</t>
        </r>
        <r>
          <rPr>
            <sz val="9"/>
            <color indexed="81"/>
            <rFont val="Tahoma"/>
            <family val="2"/>
          </rPr>
          <t xml:space="preserve">
Comment 22b - Secretariat: section number missing (typo). Secretariat - ok</t>
        </r>
      </text>
    </comment>
    <comment ref="B530" authorId="0" shapeId="0">
      <text>
        <r>
          <rPr>
            <b/>
            <sz val="9"/>
            <color indexed="81"/>
            <rFont val="Tahoma"/>
            <family val="2"/>
          </rPr>
          <t>Daniele Westig:</t>
        </r>
        <r>
          <rPr>
            <sz val="9"/>
            <color indexed="81"/>
            <rFont val="Tahoma"/>
            <family val="2"/>
          </rPr>
          <t xml:space="preserve">
Comment 25a - vdp:
Typo building and not bulding. Committee - ok</t>
        </r>
      </text>
    </comment>
    <comment ref="B621" authorId="0" shapeId="0">
      <text>
        <r>
          <rPr>
            <b/>
            <sz val="9"/>
            <color indexed="81"/>
            <rFont val="Tahoma"/>
            <family val="2"/>
          </rPr>
          <t>Daniele Westig:</t>
        </r>
        <r>
          <rPr>
            <sz val="9"/>
            <color indexed="81"/>
            <rFont val="Tahoma"/>
            <family val="2"/>
          </rPr>
          <t xml:space="preserve">
Comment 26 - ESG TF in line with amendment proposal in Tab B1. HTT section 20 and 29. Secretariat - ok
Following on further discussions and in alignment with the HDT it was decided to keep the wording as it is now without the addition of "savings" in the title. </t>
        </r>
      </text>
    </comment>
    <comment ref="B633" authorId="0" shapeId="0">
      <text>
        <r>
          <rPr>
            <b/>
            <sz val="9"/>
            <color indexed="81"/>
            <rFont val="Tahoma"/>
            <family val="2"/>
          </rPr>
          <t>Daniele Westig:</t>
        </r>
        <r>
          <rPr>
            <sz val="9"/>
            <color indexed="81"/>
            <rFont val="Tahoma"/>
            <family val="2"/>
          </rPr>
          <t xml:space="preserve">
Comment 25b - vdp:
Typo building and not bulding. Committee - ok</t>
        </r>
      </text>
    </comment>
  </commentList>
</comments>
</file>

<file path=xl/sharedStrings.xml><?xml version="1.0" encoding="utf-8"?>
<sst xmlns="http://schemas.openxmlformats.org/spreadsheetml/2006/main" count="5472" uniqueCount="2830">
  <si>
    <t xml:space="preserve">A. Harmonised Transparency Template - General Information </t>
  </si>
  <si>
    <t>Reporting in Domestic Currency</t>
  </si>
  <si>
    <t>EUR</t>
  </si>
  <si>
    <t>1. Basic Facts</t>
  </si>
  <si>
    <t>2. Regulatory Summary</t>
  </si>
  <si>
    <t>3. General Cover Pool / Covered Bond Information</t>
  </si>
  <si>
    <t>`</t>
  </si>
  <si>
    <t>4. Compliance Art 14 CBD Check Table</t>
  </si>
  <si>
    <t>5. References to Capital Requirements Regulation (CRR) 129(1)</t>
  </si>
  <si>
    <t>6. Other relevant information</t>
  </si>
  <si>
    <t>Field Number</t>
  </si>
  <si>
    <t>G.1.1.1</t>
  </si>
  <si>
    <t>Country</t>
  </si>
  <si>
    <t>[For completion]</t>
  </si>
  <si>
    <t>G.1.1.2</t>
  </si>
  <si>
    <t>Issuer Name</t>
  </si>
  <si>
    <t>G.1.1.3</t>
  </si>
  <si>
    <t>Link to Issuer's Website</t>
  </si>
  <si>
    <t>G.1.1.4</t>
  </si>
  <si>
    <t>Cut-off date</t>
  </si>
  <si>
    <t>Optional information e.g. Contact names</t>
  </si>
  <si>
    <t>OG.1.1.2</t>
  </si>
  <si>
    <t>Optional information e.g. Parent name</t>
  </si>
  <si>
    <t>OG.1.1.3</t>
  </si>
  <si>
    <t>OG.1.1.4</t>
  </si>
  <si>
    <t>OG.1.1.5</t>
  </si>
  <si>
    <t>OG.1.1.6</t>
  </si>
  <si>
    <t>OG.1.1.7</t>
  </si>
  <si>
    <t>G.2.1.1</t>
  </si>
  <si>
    <t>G.2.1.2</t>
  </si>
  <si>
    <t>CBD Compliance (Y/N)</t>
  </si>
  <si>
    <t>G.2.1.3</t>
  </si>
  <si>
    <t>CRR Compliance (Y/N)</t>
  </si>
  <si>
    <t>OG.2.1.1</t>
  </si>
  <si>
    <t>LCR status</t>
  </si>
  <si>
    <t>OG.2.1.2</t>
  </si>
  <si>
    <t>OG.2.1.3</t>
  </si>
  <si>
    <t>OG.2.1.4</t>
  </si>
  <si>
    <t>OG.2.1.5</t>
  </si>
  <si>
    <t>OG.2.1.6</t>
  </si>
  <si>
    <t>1.General Information</t>
  </si>
  <si>
    <t>Nominal (mn)</t>
  </si>
  <si>
    <t>G.3.1.1</t>
  </si>
  <si>
    <t>Total Cover Assets</t>
  </si>
  <si>
    <t>G.3.1.2</t>
  </si>
  <si>
    <t>Outstanding Covered Bonds</t>
  </si>
  <si>
    <t>OG.3.1.1</t>
  </si>
  <si>
    <t>Cover Pool Size [NPV] (mn)</t>
  </si>
  <si>
    <t>[Mark as ND1 if not relevant]</t>
  </si>
  <si>
    <t>OG.3.1.2</t>
  </si>
  <si>
    <t>Outstanding Covered Bonds [NPV] (mn)</t>
  </si>
  <si>
    <t>OG.3.1.3</t>
  </si>
  <si>
    <t>OG.3.1.4</t>
  </si>
  <si>
    <t xml:space="preserve">2. Over-collateralisation (OC) </t>
  </si>
  <si>
    <t>Statutory</t>
  </si>
  <si>
    <t>Voluntary</t>
  </si>
  <si>
    <t>Contractual</t>
  </si>
  <si>
    <t>Purpose</t>
  </si>
  <si>
    <t>G.3.2.1</t>
  </si>
  <si>
    <t>OC (%)</t>
  </si>
  <si>
    <t>OG.3.2.1</t>
  </si>
  <si>
    <t>Optional information e.g. Asset Coverage Test (ACT)</t>
  </si>
  <si>
    <t>OG.3.2.2</t>
  </si>
  <si>
    <t>Optional information e.g. OC (NPV basis)</t>
  </si>
  <si>
    <t>OG.3.2.3</t>
  </si>
  <si>
    <t>OG.3.2.4</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</si>
  <si>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</si>
  <si>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</si>
  <si>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</si>
  <si>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</si>
  <si>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</si>
  <si>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</si>
  <si>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</si>
  <si>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</si>
  <si>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</si>
  <si>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</si>
  <si>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</si>
  <si>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</si>
  <si>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</si>
  <si>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</si>
  <si>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</si>
  <si>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</si>
  <si>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</si>
  <si>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</si>
  <si>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</si>
  <si>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</si>
  <si>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</si>
  <si>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</si>
  <si>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xml:space="preserve">Contractual </t>
  </si>
  <si>
    <t xml:space="preserve">Expected Upon Prepayments </t>
  </si>
  <si>
    <t>% Total Contractual</t>
  </si>
  <si>
    <t>% Total Expected Upon Prepayments</t>
  </si>
  <si>
    <t>G.3.4.1</t>
  </si>
  <si>
    <t>Weighted Average Life (in years)</t>
  </si>
  <si>
    <t>Residual Life (mn)</t>
  </si>
  <si>
    <t>By buckets:</t>
  </si>
  <si>
    <t>G.3.4.2</t>
  </si>
  <si>
    <t>0 - 1 Y</t>
  </si>
  <si>
    <t>G.3.4.3</t>
  </si>
  <si>
    <t>1 - 2 Y</t>
  </si>
  <si>
    <t>G.3.4.4</t>
  </si>
  <si>
    <t>2 - 3 Y</t>
  </si>
  <si>
    <t>G.3.4.5</t>
  </si>
  <si>
    <t>3 - 4 Y</t>
  </si>
  <si>
    <t>G.3.4.6</t>
  </si>
  <si>
    <t>4 - 5 Y</t>
  </si>
  <si>
    <t>G.3.4.7</t>
  </si>
  <si>
    <t>5 - 10 Y</t>
  </si>
  <si>
    <t>G.3.4.8</t>
  </si>
  <si>
    <t>10+ Y</t>
  </si>
  <si>
    <t>G.3.4.9</t>
  </si>
  <si>
    <t>OG.3.4.1</t>
  </si>
  <si>
    <t>o/w 0-1 day</t>
  </si>
  <si>
    <t>OG.3.4.2</t>
  </si>
  <si>
    <t>o/w 0-0.5y</t>
  </si>
  <si>
    <t>OG.3.4.3</t>
  </si>
  <si>
    <t>o/w 0.5-1 y</t>
  </si>
  <si>
    <t>OG.3.4.4</t>
  </si>
  <si>
    <t>o/w 1-1.5y</t>
  </si>
  <si>
    <t>OG.3.4.5</t>
  </si>
  <si>
    <t>o/w 1.5-2 y</t>
  </si>
  <si>
    <t>OG.3.4.6</t>
  </si>
  <si>
    <t>OG.3.4.7</t>
  </si>
  <si>
    <t>OG.3.4.8</t>
  </si>
  <si>
    <t>OG.3.4.9</t>
  </si>
  <si>
    <t>OG.3.4.10</t>
  </si>
  <si>
    <t xml:space="preserve">Initial Maturity  </t>
  </si>
  <si>
    <t xml:space="preserve">Extended Maturity </t>
  </si>
  <si>
    <t xml:space="preserve">% Total Initial Maturity </t>
  </si>
  <si>
    <t>% Total Extended Maturity</t>
  </si>
  <si>
    <t>G.3.5.1</t>
  </si>
  <si>
    <t>Weighted Average life (in years)</t>
  </si>
  <si>
    <t>Maturity (mn)</t>
  </si>
  <si>
    <t>G.3.5.2</t>
  </si>
  <si>
    <t>G.3.5.3</t>
  </si>
  <si>
    <t>G.3.5.4</t>
  </si>
  <si>
    <t>G.3.5.5</t>
  </si>
  <si>
    <t>G.3.5.6</t>
  </si>
  <si>
    <t>G.3.5.7</t>
  </si>
  <si>
    <t>G.3.5.8</t>
  </si>
  <si>
    <t>G.3.5.9</t>
  </si>
  <si>
    <t>G.3.5.10</t>
  </si>
  <si>
    <t>OG.3.5.1</t>
  </si>
  <si>
    <t>OG.3.5.2</t>
  </si>
  <si>
    <t>OG.3.5.3</t>
  </si>
  <si>
    <t>OG.3.5.4</t>
  </si>
  <si>
    <t>OG.3.5.5</t>
  </si>
  <si>
    <t>OG.3.5.6</t>
  </si>
  <si>
    <t>OG.3.5.7</t>
  </si>
  <si>
    <t>OG.3.5.8</t>
  </si>
  <si>
    <t>OG.3.5.9</t>
  </si>
  <si>
    <t>OG.3.5.10</t>
  </si>
  <si>
    <t>Nominal [before hedging] (mn)</t>
  </si>
  <si>
    <t>Nominal [after hedging] (mn)</t>
  </si>
  <si>
    <t>% Total [before]</t>
  </si>
  <si>
    <t>% Total [after]</t>
  </si>
  <si>
    <t>G.3.6.1</t>
  </si>
  <si>
    <t>G.3.6.2</t>
  </si>
  <si>
    <t>AUD</t>
  </si>
  <si>
    <t>G.3.6.3</t>
  </si>
  <si>
    <t>BRL</t>
  </si>
  <si>
    <t>G.3.6.4</t>
  </si>
  <si>
    <t>CAD</t>
  </si>
  <si>
    <t>G.3.6.5</t>
  </si>
  <si>
    <t>CHF</t>
  </si>
  <si>
    <t>G.3.6.6</t>
  </si>
  <si>
    <t>CZK</t>
  </si>
  <si>
    <t>G.3.6.7</t>
  </si>
  <si>
    <t>DKK</t>
  </si>
  <si>
    <t>G.3.6.8</t>
  </si>
  <si>
    <t>GBP</t>
  </si>
  <si>
    <t>G.3.6.9</t>
  </si>
  <si>
    <t>HKD</t>
  </si>
  <si>
    <t>G.3.6.10</t>
  </si>
  <si>
    <t>ISK</t>
  </si>
  <si>
    <t>G.3.6.11</t>
  </si>
  <si>
    <t>JPY</t>
  </si>
  <si>
    <t>KRW</t>
  </si>
  <si>
    <t>G.3.6.12</t>
  </si>
  <si>
    <t>NOK</t>
  </si>
  <si>
    <t>G.3.6.13</t>
  </si>
  <si>
    <t>PLN</t>
  </si>
  <si>
    <t>G.3.6.14</t>
  </si>
  <si>
    <t>SEK</t>
  </si>
  <si>
    <t>G.3.6.15</t>
  </si>
  <si>
    <t>SGD</t>
  </si>
  <si>
    <t>G.3.6.16</t>
  </si>
  <si>
    <t>USD</t>
  </si>
  <si>
    <t>G.3.6.17</t>
  </si>
  <si>
    <t>G.3.6.18</t>
  </si>
  <si>
    <t>G.3.6.19</t>
  </si>
  <si>
    <t>OG.3.6.1</t>
  </si>
  <si>
    <t>OG.3.6.2</t>
  </si>
  <si>
    <t>OG.3.6.3</t>
  </si>
  <si>
    <t>OG.3.6.4</t>
  </si>
  <si>
    <t>OG.3.6.5</t>
  </si>
  <si>
    <t>OG.3.6.6</t>
  </si>
  <si>
    <t>G.3.7.1</t>
  </si>
  <si>
    <t>G.3.7.2</t>
  </si>
  <si>
    <t>G.3.7.3</t>
  </si>
  <si>
    <t>G.3.7.4</t>
  </si>
  <si>
    <t>G.3.7.5</t>
  </si>
  <si>
    <t>G.3.7.6</t>
  </si>
  <si>
    <t>G.3.7.7</t>
  </si>
  <si>
    <t>G.3.7.8</t>
  </si>
  <si>
    <t>G.3.7.9</t>
  </si>
  <si>
    <t>G.3.7.10</t>
  </si>
  <si>
    <t>G.3.7.11</t>
  </si>
  <si>
    <t>G.3.7.12</t>
  </si>
  <si>
    <t>G.3.7.13</t>
  </si>
  <si>
    <t>G.3.7.14</t>
  </si>
  <si>
    <t>G.3.7.15</t>
  </si>
  <si>
    <t>G.3.7.16</t>
  </si>
  <si>
    <t>G.3.7.17</t>
  </si>
  <si>
    <t>G.3.7.18</t>
  </si>
  <si>
    <t>G.3.7.19</t>
  </si>
  <si>
    <t>OG.3.7.1</t>
  </si>
  <si>
    <t>OG.3.7.2</t>
  </si>
  <si>
    <t>OG.3.7.3</t>
  </si>
  <si>
    <t>OG.3.7.4</t>
  </si>
  <si>
    <t>OG.3.7.5</t>
  </si>
  <si>
    <t>OG.3.7.6</t>
  </si>
  <si>
    <t>G.3.8.1</t>
  </si>
  <si>
    <t>Fixed coupon</t>
  </si>
  <si>
    <t>G.3.8.2</t>
  </si>
  <si>
    <t>Floating coupon</t>
  </si>
  <si>
    <t>G.3.8.3</t>
  </si>
  <si>
    <t>G.3.8.4</t>
  </si>
  <si>
    <t>OG.3.8.1</t>
  </si>
  <si>
    <t>OG.3.8.2</t>
  </si>
  <si>
    <t>OG.3.8.3</t>
  </si>
  <si>
    <t>OG.3.8.4</t>
  </si>
  <si>
    <t>OG.3.8.5</t>
  </si>
  <si>
    <t>% Substitute Assets</t>
  </si>
  <si>
    <t>G.3.9.1</t>
  </si>
  <si>
    <t>Cash</t>
  </si>
  <si>
    <t>G.3.9.2</t>
  </si>
  <si>
    <t>Exposures to/guaranteed by Supranational, Sovereign, Agency (SSA)</t>
  </si>
  <si>
    <t>G.3.9.3</t>
  </si>
  <si>
    <t>Exposures to central banks</t>
  </si>
  <si>
    <t>G.3.9.4</t>
  </si>
  <si>
    <t>Exposures to credit institutions</t>
  </si>
  <si>
    <t>G.3.9.5</t>
  </si>
  <si>
    <t>G.3.9.6</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</si>
  <si>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</si>
  <si>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</si>
  <si>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</si>
  <si>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</si>
  <si>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</si>
  <si>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</si>
  <si>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</si>
  <si>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</si>
  <si>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</si>
  <si>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</si>
  <si>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</si>
  <si>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</si>
  <si>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</si>
  <si>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</si>
  <si>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</si>
  <si>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</si>
  <si>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</si>
  <si>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</si>
  <si>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</si>
  <si>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</si>
  <si>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</si>
  <si>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</si>
  <si>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</si>
  <si>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</si>
  <si>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</si>
  <si>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</si>
  <si>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</si>
  <si>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</si>
  <si>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</si>
  <si>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</si>
  <si>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</si>
  <si>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</si>
  <si>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Australia</t>
  </si>
  <si>
    <t>G.3.10.7</t>
  </si>
  <si>
    <t>Brazil</t>
  </si>
  <si>
    <t>G.3.10.8</t>
  </si>
  <si>
    <t>Canada</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</si>
  <si>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</si>
  <si>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</si>
  <si>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</si>
  <si>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</si>
  <si>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</si>
  <si>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</si>
  <si>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</si>
  <si>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</si>
  <si>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</si>
  <si>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</si>
  <si>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</si>
  <si>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</si>
  <si>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</si>
  <si>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</si>
  <si>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</si>
  <si>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</si>
  <si>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</si>
  <si>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</si>
  <si>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</si>
  <si>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</si>
  <si>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</si>
  <si>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</si>
  <si>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 Covered Bonds</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</si>
  <si>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</si>
  <si>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</si>
  <si>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</si>
  <si>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</si>
  <si>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</si>
  <si>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</si>
  <si>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</si>
  <si>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</si>
  <si>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</si>
  <si>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</si>
  <si>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</si>
  <si>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</si>
  <si>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</si>
  <si>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</si>
  <si>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</si>
  <si>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</si>
  <si>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</si>
  <si>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G.3.13.1</t>
  </si>
  <si>
    <t>Derivatives in the register / cover pool [notional] (mn)</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</si>
  <si>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</si>
  <si>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</si>
  <si>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</si>
  <si>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</si>
  <si>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</si>
  <si>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</si>
  <si>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</si>
  <si>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</si>
  <si>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</si>
  <si>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</si>
  <si>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</si>
  <si>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</si>
  <si>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G.3.14.1</t>
  </si>
  <si>
    <t>G.3.14.2</t>
  </si>
  <si>
    <t>G.3.14.3</t>
  </si>
  <si>
    <t>G.3.14.4</t>
  </si>
  <si>
    <t>OG.3.14.1</t>
  </si>
  <si>
    <t>OG.3.14.2</t>
  </si>
  <si>
    <t>OG.3.14.3</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</si>
  <si>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</si>
  <si>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</si>
  <si>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</si>
  <si>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</si>
  <si>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</si>
  <si>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</si>
  <si>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</si>
  <si>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</si>
  <si>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</si>
  <si>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</si>
  <si>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</si>
  <si>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</si>
  <si>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</si>
  <si>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</si>
  <si>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</si>
  <si>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</si>
  <si>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</si>
  <si>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</si>
  <si>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</si>
  <si>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</si>
  <si>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</si>
  <si>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</si>
  <si>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</si>
  <si>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</si>
  <si>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</si>
  <si>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</si>
  <si>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</si>
  <si>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</si>
  <si>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</si>
  <si>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</si>
  <si>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</si>
  <si>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</si>
  <si>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</si>
  <si>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</si>
  <si>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</si>
  <si>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OG.3.14.39</t>
  </si>
  <si>
    <t>OG.3.14.40</t>
  </si>
  <si>
    <t>OG.3.14.41</t>
  </si>
  <si>
    <t>4. Compliance Art 14 CBD Check table</t>
  </si>
  <si>
    <t>Row</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</si>
  <si>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</si>
  <si>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</si>
  <si>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G.4.1.1</t>
  </si>
  <si>
    <t xml:space="preserve">(a)         Value of the cover pool total assets: </t>
  </si>
  <si>
    <t>G.4.1.2</t>
  </si>
  <si>
    <t xml:space="preserve">(a)         Value of outstanding covered bonds: </t>
  </si>
  <si>
    <t>G.4.1.3</t>
  </si>
  <si>
    <t xml:space="preserve">(b)        List of ISIN of issued covered bonds: </t>
  </si>
  <si>
    <t>[insert here link to the cover pool on the covered bond label website]</t>
  </si>
  <si>
    <t>G.4.1.4</t>
  </si>
  <si>
    <t xml:space="preserve">(c)        Geographical distribution: </t>
  </si>
  <si>
    <t>G.4.1.5</t>
  </si>
  <si>
    <t>(c)        Type of cover assets:</t>
  </si>
  <si>
    <t>G.4.1.6</t>
  </si>
  <si>
    <t xml:space="preserve">(c)        Loan size: </t>
  </si>
  <si>
    <t>G.4.1.7</t>
  </si>
  <si>
    <t xml:space="preserve">(c)       Valuation Method: </t>
  </si>
  <si>
    <t>link to Glossary HG.1.15</t>
  </si>
  <si>
    <t>G.4.1.8</t>
  </si>
  <si>
    <t xml:space="preserve">            (d)        Interest rate risk - cover pool:</t>
  </si>
  <si>
    <t>G.4.1.9</t>
  </si>
  <si>
    <t>(d)        Currency risk - cover pool:</t>
  </si>
  <si>
    <t>G.4.1.10</t>
  </si>
  <si>
    <t xml:space="preserve">          (d)         Interest rate risk - covered bond:</t>
  </si>
  <si>
    <t>G.4.1.11</t>
  </si>
  <si>
    <t>(d)        Currency risk - covered bond:</t>
  </si>
  <si>
    <t>G.4.1.12</t>
  </si>
  <si>
    <t xml:space="preserve">            (d)        Liquidity Risk - primary assets cover pool:</t>
  </si>
  <si>
    <t>liquidity buffer</t>
  </si>
  <si>
    <t>G.4.1.13</t>
  </si>
  <si>
    <t>(d)        Credit Risk:</t>
  </si>
  <si>
    <t>215 LTV Residential Mortgage</t>
  </si>
  <si>
    <t>441 LTV Commercial Mortgage</t>
  </si>
  <si>
    <t>extendable maturity</t>
  </si>
  <si>
    <t>G.4.1.14</t>
  </si>
  <si>
    <t>(d)        Market Risk:</t>
  </si>
  <si>
    <t>230 Derivatives and Swaps</t>
  </si>
  <si>
    <t>liquidity buffer &amp; extendable maturity</t>
  </si>
  <si>
    <t>G.4.1.15</t>
  </si>
  <si>
    <t>(d)        Hedging Strategy</t>
  </si>
  <si>
    <t>other</t>
  </si>
  <si>
    <t>G.4.1.16</t>
  </si>
  <si>
    <t>(e)        Maturity Structure - cover assets:</t>
  </si>
  <si>
    <t>G.4.1.17</t>
  </si>
  <si>
    <t>(e)        Maturity Structure - covered bond:</t>
  </si>
  <si>
    <t>G.4.1.18</t>
  </si>
  <si>
    <t>(e)        Overview maturity extension triggers:</t>
  </si>
  <si>
    <t>link to Glossary HG 1.7</t>
  </si>
  <si>
    <t>G.4.1.19</t>
  </si>
  <si>
    <t>(f)        Levels of OC:</t>
  </si>
  <si>
    <t>G.4.1.20</t>
  </si>
  <si>
    <t>(g)        Percentage of loans in default:</t>
  </si>
  <si>
    <t>OG.4.1.1</t>
  </si>
  <si>
    <t>OG.4.1.2</t>
  </si>
  <si>
    <t>OG.4.1.3</t>
  </si>
  <si>
    <t>G.5.1.1</t>
  </si>
  <si>
    <t>Exposure to credit institute credit quality step 1</t>
  </si>
  <si>
    <t>G.5.1.2</t>
  </si>
  <si>
    <t>Exposure to credit institute credit quality step 2</t>
  </si>
  <si>
    <t>G.5.1.3</t>
  </si>
  <si>
    <t>Exposure to credit institute credit quality step 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</si>
  <si>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</si>
  <si>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</si>
  <si>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</si>
  <si>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</si>
  <si>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</si>
  <si>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</si>
  <si>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</si>
  <si>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</si>
  <si>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</si>
  <si>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</si>
  <si>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</si>
  <si>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</si>
  <si>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</si>
  <si>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</si>
  <si>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</si>
  <si>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</si>
  <si>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</si>
  <si>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</si>
  <si>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</si>
  <si>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</si>
  <si>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</si>
  <si>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</si>
  <si>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</si>
  <si>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</si>
  <si>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</si>
  <si>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</si>
  <si>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</si>
  <si>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</si>
  <si>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</si>
  <si>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</si>
  <si>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</si>
  <si>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</si>
  <si>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</si>
  <si>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</si>
  <si>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</si>
  <si>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</si>
  <si>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</si>
  <si>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</si>
  <si>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</si>
  <si>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</si>
  <si>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</si>
  <si>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</si>
  <si>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</si>
  <si>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</si>
  <si>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</si>
  <si>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</si>
  <si>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</si>
  <si>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</si>
  <si>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</si>
  <si>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</si>
  <si>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</si>
  <si>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</si>
  <si>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</si>
  <si>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</si>
  <si>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</si>
  <si>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</si>
  <si>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</si>
  <si>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</si>
  <si>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</si>
  <si>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</si>
  <si>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</si>
  <si>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</si>
  <si>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</si>
  <si>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</si>
  <si>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</si>
  <si>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</si>
  <si>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</si>
  <si>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</si>
  <si>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</si>
  <si>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</si>
  <si>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</si>
  <si>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</si>
  <si>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</si>
  <si>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</si>
  <si>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</si>
  <si>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</si>
  <si>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o/w Forest &amp; Agriculture</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</si>
  <si>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</si>
  <si>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</si>
  <si>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</si>
  <si>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</si>
  <si>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</si>
  <si>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</si>
  <si>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</si>
  <si>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</si>
  <si>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</si>
  <si>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</si>
  <si>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</si>
  <si>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</si>
  <si>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</si>
  <si>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</si>
  <si>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</si>
  <si>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</si>
  <si>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</si>
  <si>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</si>
  <si>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</si>
  <si>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</si>
  <si>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</si>
  <si>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OM.7.2.5</t>
  </si>
  <si>
    <t>OM.7.2.6</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</si>
  <si>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</si>
  <si>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</si>
  <si>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</si>
  <si>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</si>
  <si>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</si>
  <si>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</si>
  <si>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</si>
  <si>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</si>
  <si>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</si>
  <si>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</si>
  <si>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</si>
  <si>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</si>
  <si>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</si>
  <si>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</si>
  <si>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</si>
  <si>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</si>
  <si>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</si>
  <si>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</si>
  <si>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</si>
  <si>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</si>
  <si>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</si>
  <si>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</si>
  <si>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</si>
  <si>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</si>
  <si>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</si>
  <si>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Czechia</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</si>
  <si>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</si>
  <si>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</si>
  <si>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</si>
  <si>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</si>
  <si>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</si>
  <si>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</si>
  <si>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</si>
  <si>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</si>
  <si>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</si>
  <si>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</si>
  <si>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</si>
  <si>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</si>
  <si>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</si>
  <si>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</si>
  <si>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</si>
  <si>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</si>
  <si>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</si>
  <si>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</si>
  <si>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</si>
  <si>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Italy</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</si>
  <si>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</si>
  <si>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</si>
  <si>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</si>
  <si>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</si>
  <si>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</si>
  <si>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</si>
  <si>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</si>
  <si>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</si>
  <si>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</si>
  <si>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</si>
  <si>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</si>
  <si>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</si>
  <si>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</si>
  <si>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</si>
  <si>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</si>
  <si>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</si>
  <si>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</si>
  <si>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</si>
  <si>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</si>
  <si>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</si>
  <si>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</si>
  <si>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Sweden</t>
  </si>
  <si>
    <t>M.7.4.29</t>
  </si>
  <si>
    <t>M.7.4.30</t>
  </si>
  <si>
    <t>Iceland</t>
  </si>
  <si>
    <t>M.7.4.31</t>
  </si>
  <si>
    <t>Liechtenstein</t>
  </si>
  <si>
    <t>M.7.4.32</t>
  </si>
  <si>
    <t>Norway</t>
  </si>
  <si>
    <t>M.7.4.33</t>
  </si>
  <si>
    <t>M.7.4.34</t>
  </si>
  <si>
    <t>M.7.4.35</t>
  </si>
  <si>
    <t>United Kingdom</t>
  </si>
  <si>
    <t>M.7.4.36</t>
  </si>
  <si>
    <t>M.7.4.37</t>
  </si>
  <si>
    <t>M.7.4.38</t>
  </si>
  <si>
    <t>M.7.4.39</t>
  </si>
  <si>
    <t>M.7.4.40</t>
  </si>
  <si>
    <t>M.7.4.41</t>
  </si>
  <si>
    <t>M.7.4.42</t>
  </si>
  <si>
    <t>M.7.4.43</t>
  </si>
  <si>
    <t>M.7.4.44</t>
  </si>
  <si>
    <t>OM.7.4.1</t>
  </si>
  <si>
    <t>OM.7.4.2</t>
  </si>
  <si>
    <t>OM.7.4.3</t>
  </si>
  <si>
    <t>OM.7.4.4</t>
  </si>
  <si>
    <t>OM.7.4.5</t>
  </si>
  <si>
    <t>OM.7.4.6</t>
  </si>
  <si>
    <t>OM.7.4.7</t>
  </si>
  <si>
    <t>OM.7.4.8</t>
  </si>
  <si>
    <t>OM.7.4.9</t>
  </si>
  <si>
    <t>OM.7.4.10</t>
  </si>
  <si>
    <t>5. Breakdown by regions of main country of origin</t>
  </si>
  <si>
    <t>M.7.5.1</t>
  </si>
  <si>
    <t>TBC at a country level</t>
  </si>
  <si>
    <t>M.7.5.2</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</si>
  <si>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</si>
  <si>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</si>
  <si>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</si>
  <si>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</si>
  <si>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</si>
  <si>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</si>
  <si>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</si>
  <si>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</si>
  <si>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</si>
  <si>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</si>
  <si>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</si>
  <si>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</si>
  <si>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</si>
  <si>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</si>
  <si>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</si>
  <si>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</si>
  <si>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</si>
  <si>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</si>
  <si>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</si>
  <si>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</si>
  <si>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</si>
  <si>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</si>
  <si>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</si>
  <si>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</si>
  <si>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</si>
  <si>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</si>
  <si>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</si>
  <si>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</si>
  <si>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</si>
  <si>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M.7.5.32</t>
  </si>
  <si>
    <t>M.7.5.33</t>
  </si>
  <si>
    <t>M.7.5.34</t>
  </si>
  <si>
    <t>M.7.5.35</t>
  </si>
  <si>
    <t>M.7.5.36</t>
  </si>
  <si>
    <t>M.7.5.37</t>
  </si>
  <si>
    <t>M.7.5.38</t>
  </si>
  <si>
    <t>M.7.5.39</t>
  </si>
  <si>
    <t>M.7.5.40</t>
  </si>
  <si>
    <t>M.7.5.41</t>
  </si>
  <si>
    <t>M.7.5.42</t>
  </si>
  <si>
    <t>M.7.5.43</t>
  </si>
  <si>
    <t>M.7.5.44</t>
  </si>
  <si>
    <t>M.7.5.45</t>
  </si>
  <si>
    <t>M.7.5.46</t>
  </si>
  <si>
    <t>M.7.5.47</t>
  </si>
  <si>
    <t>M.7.5.48</t>
  </si>
  <si>
    <t>M.7.5.49</t>
  </si>
  <si>
    <t>M.7.5.50</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</si>
  <si>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</si>
  <si>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</si>
  <si>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</si>
  <si>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</si>
  <si>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</si>
  <si>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</si>
  <si>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</si>
  <si>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</si>
  <si>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</si>
  <si>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</si>
  <si>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</si>
  <si>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</si>
  <si>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</si>
  <si>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</si>
  <si>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</si>
  <si>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</si>
  <si>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</si>
  <si>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</si>
  <si>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</si>
  <si>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</si>
  <si>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</si>
  <si>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</si>
  <si>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</si>
  <si>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</si>
  <si>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</si>
  <si>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</si>
  <si>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</si>
  <si>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</si>
  <si>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M.7.8.3</t>
  </si>
  <si>
    <t>M.7.8.4</t>
  </si>
  <si>
    <t>M.7.8.5</t>
  </si>
  <si>
    <t>OM.7.8.1</t>
  </si>
  <si>
    <t>OM.7.8.2</t>
  </si>
  <si>
    <t>OM.7.8.3</t>
  </si>
  <si>
    <t>OM.7.8.4</t>
  </si>
  <si>
    <t>9. Non-Performing Loans (NPLs)</t>
  </si>
  <si>
    <t>M.7.9.1</t>
  </si>
  <si>
    <t>M.7.9.2</t>
  </si>
  <si>
    <t>Defaulted Loans pursuant Art 178 CRR</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</si>
  <si>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</si>
  <si>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</si>
  <si>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</si>
  <si>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</si>
  <si>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</si>
  <si>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</si>
  <si>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</si>
  <si>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</si>
  <si>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</si>
  <si>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</si>
  <si>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</si>
  <si>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</si>
  <si>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</si>
  <si>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</si>
  <si>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</si>
  <si>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</si>
  <si>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</si>
  <si>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</si>
  <si>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</si>
  <si>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</si>
  <si>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</si>
  <si>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</si>
  <si>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</si>
  <si>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</si>
  <si>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</si>
  <si>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</si>
  <si>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</si>
  <si>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</si>
  <si>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</si>
  <si>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</si>
  <si>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</si>
  <si>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</si>
  <si>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</si>
  <si>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</si>
  <si>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</si>
  <si>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</si>
  <si>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</si>
  <si>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</si>
  <si>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</si>
  <si>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</si>
  <si>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</si>
  <si>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</si>
  <si>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</si>
  <si>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</si>
  <si>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</si>
  <si>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</si>
  <si>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</si>
  <si>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</si>
  <si>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</si>
  <si>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</si>
  <si>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</si>
  <si>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</si>
  <si>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</si>
  <si>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</si>
  <si>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</si>
  <si>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</si>
  <si>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</si>
  <si>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</si>
  <si>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</si>
  <si>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</si>
  <si>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</si>
  <si>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</si>
  <si>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</si>
  <si>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</si>
  <si>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</si>
  <si>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</si>
  <si>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</si>
  <si>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</si>
  <si>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</si>
  <si>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</si>
  <si>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</si>
  <si>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</si>
  <si>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</si>
  <si>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</si>
  <si>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</si>
  <si>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</si>
  <si>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</si>
  <si>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</si>
  <si>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</si>
  <si>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</si>
  <si>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</si>
  <si>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</si>
  <si>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</si>
  <si>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</si>
  <si>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</si>
  <si>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</si>
  <si>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</si>
  <si>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</si>
  <si>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</si>
  <si>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</si>
  <si>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</si>
  <si>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</si>
  <si>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</si>
  <si>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</si>
  <si>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</si>
  <si>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</si>
  <si>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</si>
  <si>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Subsidised housing</t>
  </si>
  <si>
    <t>M.7A.13.5</t>
  </si>
  <si>
    <t>Agricultural</t>
  </si>
  <si>
    <t>M.7A.13.6</t>
  </si>
  <si>
    <t>OM.7A.13.1</t>
  </si>
  <si>
    <t>o/w Private rental</t>
  </si>
  <si>
    <t>OM.7A.13.2</t>
  </si>
  <si>
    <t xml:space="preserve">o/w Multi-family housing </t>
  </si>
  <si>
    <t>OM.7A.13.3</t>
  </si>
  <si>
    <t xml:space="preserve">o/w Buildings under construction </t>
  </si>
  <si>
    <t>OM.7A.13.4</t>
  </si>
  <si>
    <t>o/w Buildings land</t>
  </si>
  <si>
    <t>OM.7A.13.5</t>
  </si>
  <si>
    <t>OM.7A.13.6</t>
  </si>
  <si>
    <t>OM.7A.13.7</t>
  </si>
  <si>
    <t>OM.7A.13.8</t>
  </si>
  <si>
    <t>OM.7A.13.9</t>
  </si>
  <si>
    <t>OM.7A.13.10</t>
  </si>
  <si>
    <t>14. Loan by Ranking</t>
  </si>
  <si>
    <t>M.7A.14.1</t>
  </si>
  <si>
    <t>1st lien / No prior ranks</t>
  </si>
  <si>
    <t>M.7A.14.2</t>
  </si>
  <si>
    <t>Guaranteed</t>
  </si>
  <si>
    <t>M.7A.14.3</t>
  </si>
  <si>
    <t>OM.7A.14.1</t>
  </si>
  <si>
    <t>OM.7A.14.2</t>
  </si>
  <si>
    <t>OM.7A.14.3</t>
  </si>
  <si>
    <t>OM.7A.14.4</t>
  </si>
  <si>
    <t>OM.7A.14.5</t>
  </si>
  <si>
    <t>OM.7A.14.6</t>
  </si>
  <si>
    <t>15. EPC  Information of the financed RRE - optional</t>
  </si>
  <si>
    <t>Number of dwellings</t>
  </si>
  <si>
    <t>% No. of Dwellings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</si>
  <si>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</si>
  <si>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</si>
  <si>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</si>
  <si>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</si>
  <si>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</si>
  <si>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</si>
  <si>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</si>
  <si>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</si>
  <si>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</si>
  <si>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</si>
  <si>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</si>
  <si>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</si>
  <si>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</si>
  <si>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</si>
  <si>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</si>
  <si>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</si>
  <si>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</si>
  <si>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</si>
  <si>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no data</t>
  </si>
  <si>
    <t>M.7A.15.19</t>
  </si>
  <si>
    <t>OM.7A.15.1</t>
  </si>
  <si>
    <t>OM.7A.15.2</t>
  </si>
  <si>
    <t>OM.7A.15.3</t>
  </si>
  <si>
    <t>16. Average energy use intensity (kWh/m2 per year) - optional</t>
  </si>
  <si>
    <t>M.7A.16.1</t>
  </si>
  <si>
    <t>M.7A.16.2</t>
  </si>
  <si>
    <t>M.7A.16.3</t>
  </si>
  <si>
    <t>M.7A.16.4</t>
  </si>
  <si>
    <t>M.7A.16.5</t>
  </si>
  <si>
    <t>M.7A.16.6</t>
  </si>
  <si>
    <t>M.7A.16.7</t>
  </si>
  <si>
    <t>M.7A.16.8</t>
  </si>
  <si>
    <t>M.7A.16.9</t>
  </si>
  <si>
    <t>M.7A.16.10</t>
  </si>
  <si>
    <t>M.7A.16.11</t>
  </si>
  <si>
    <t>M.7A.16.12</t>
  </si>
  <si>
    <t>M.7A.16.13</t>
  </si>
  <si>
    <t>M.7A.16.14</t>
  </si>
  <si>
    <t>M.7A.16.15</t>
  </si>
  <si>
    <t>M.7A.16.16</t>
  </si>
  <si>
    <t>M.7A.16.17</t>
  </si>
  <si>
    <t>M.7A.16.18</t>
  </si>
  <si>
    <t>M.7A.16.19</t>
  </si>
  <si>
    <t>OM.7A.16.1</t>
  </si>
  <si>
    <t>OM.7A.16.2</t>
  </si>
  <si>
    <t>OM.7A.16.3</t>
  </si>
  <si>
    <t>17. Property Age Structure - optional</t>
  </si>
  <si>
    <t>M.7A.17.1</t>
  </si>
  <si>
    <t>older than 1919</t>
  </si>
  <si>
    <t>M.7A.17.2</t>
  </si>
  <si>
    <t>1919 - 1945</t>
  </si>
  <si>
    <t>M.7A.17.3</t>
  </si>
  <si>
    <t>1946 - 1960</t>
  </si>
  <si>
    <t>M.7A.17.4</t>
  </si>
  <si>
    <t>1961 - 1970</t>
  </si>
  <si>
    <t>M.7A.17.5</t>
  </si>
  <si>
    <t>1971 - 1980</t>
  </si>
  <si>
    <t>M.7A.17.6</t>
  </si>
  <si>
    <t>1981 - 1990</t>
  </si>
  <si>
    <t>M.7A.17.7</t>
  </si>
  <si>
    <t>1991 - 2000</t>
  </si>
  <si>
    <t>M.7A.17.8</t>
  </si>
  <si>
    <t>2001 - 2005</t>
  </si>
  <si>
    <t>M.7A.17.9</t>
  </si>
  <si>
    <t>2006 - 2010</t>
  </si>
  <si>
    <t>M.7A.17.10</t>
  </si>
  <si>
    <t>2011 - 2015</t>
  </si>
  <si>
    <t>M.7A.17.11</t>
  </si>
  <si>
    <t>2016 - 2020</t>
  </si>
  <si>
    <t>M.7A.17.12</t>
  </si>
  <si>
    <t>2021 and onwards</t>
  </si>
  <si>
    <t>M.7A.17.13</t>
  </si>
  <si>
    <t>M.7A.17.14</t>
  </si>
  <si>
    <t>OM.7A.17.1</t>
  </si>
  <si>
    <t>OM.7A.17.2</t>
  </si>
  <si>
    <t>OM.7A.17.3</t>
  </si>
  <si>
    <t>OM.7A.17.4</t>
  </si>
  <si>
    <t>OM.7A.17.5</t>
  </si>
  <si>
    <t>OM.7A.17.6</t>
  </si>
  <si>
    <t>OM.7A.17.7</t>
  </si>
  <si>
    <t>OM.7A.17.8</t>
  </si>
  <si>
    <t>OM.7A.17.9</t>
  </si>
  <si>
    <t>OM.7A.17.10</t>
  </si>
  <si>
    <t>18. Dwelling type - optional</t>
  </si>
  <si>
    <t>M.7A.18.1</t>
  </si>
  <si>
    <t>House, detached or semi-detached</t>
  </si>
  <si>
    <t>M.7A.18.2</t>
  </si>
  <si>
    <t>Flat or Apartment</t>
  </si>
  <si>
    <t>M.7A.18.3</t>
  </si>
  <si>
    <t>Bungalow</t>
  </si>
  <si>
    <t>M.7A.18.4</t>
  </si>
  <si>
    <t>Terraced House</t>
  </si>
  <si>
    <t>M.7A.18.5</t>
  </si>
  <si>
    <t>Multifamily House</t>
  </si>
  <si>
    <t>M.7A.18.6</t>
  </si>
  <si>
    <t>Land Only</t>
  </si>
  <si>
    <t>M.7A.18.7</t>
  </si>
  <si>
    <t>M.7A.18.8</t>
  </si>
  <si>
    <t>OM.7A.18.1</t>
  </si>
  <si>
    <t>19. New Residential Property - optional</t>
  </si>
  <si>
    <t>M.7A.19.1</t>
  </si>
  <si>
    <t>New Property</t>
  </si>
  <si>
    <t>M.7A.19.2</t>
  </si>
  <si>
    <t>Existing property</t>
  </si>
  <si>
    <t>M.7A.19.3</t>
  </si>
  <si>
    <t>M.7A.19.4</t>
  </si>
  <si>
    <t>M.7A.19.5</t>
  </si>
  <si>
    <t>M.7A.19.6</t>
  </si>
  <si>
    <r>
      <t xml:space="preserve">20. CO2 emission - by dwelling type </t>
    </r>
    <r>
      <rPr>
        <b/>
        <sz val="10"/>
        <rFont val="Calibri"/>
        <family val="2"/>
        <scheme val="minor"/>
      </rPr>
      <t>- as per national availability</t>
    </r>
  </si>
  <si>
    <t>Ton CO2 (per year)</t>
  </si>
  <si>
    <t>Ton CO2 (per year) (LTV adjusted)</t>
  </si>
  <si>
    <t>kg CO2/m2 (per year)</t>
  </si>
  <si>
    <t>M.7A.20.1</t>
  </si>
  <si>
    <t>M.7A.20.2</t>
  </si>
  <si>
    <t>M.7A.20.3</t>
  </si>
  <si>
    <t>M.7A.20.4</t>
  </si>
  <si>
    <t>M.7A.20.5</t>
  </si>
  <si>
    <t>M.7A.20.6</t>
  </si>
  <si>
    <t>M.7A.20.7</t>
  </si>
  <si>
    <t>M.7A.20.8</t>
  </si>
  <si>
    <t>M.7A.20.9</t>
  </si>
  <si>
    <t>M.7A.20.10</t>
  </si>
  <si>
    <t>Weighted Average</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</si>
  <si>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</si>
  <si>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</si>
  <si>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</si>
  <si>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</si>
  <si>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</si>
  <si>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</si>
  <si>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</si>
  <si>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</si>
  <si>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</si>
  <si>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</si>
  <si>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</si>
  <si>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</si>
  <si>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</si>
  <si>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</si>
  <si>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</si>
  <si>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</si>
  <si>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</si>
  <si>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</si>
  <si>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</si>
  <si>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</si>
  <si>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</si>
  <si>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</si>
  <si>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</si>
  <si>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</si>
  <si>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</si>
  <si>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</si>
  <si>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</si>
  <si>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</si>
  <si>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</si>
  <si>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</si>
  <si>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</si>
  <si>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</si>
  <si>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</si>
  <si>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</si>
  <si>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</si>
  <si>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</si>
  <si>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</si>
  <si>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</si>
  <si>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21. Loan Size Information</t>
  </si>
  <si>
    <t>M.7B.21.1</t>
  </si>
  <si>
    <t>M.7B.21.2</t>
  </si>
  <si>
    <t>M.7B.21.3</t>
  </si>
  <si>
    <t>M.7B.21.4</t>
  </si>
  <si>
    <t>M.7B.21.5</t>
  </si>
  <si>
    <t>M.7B.21.6</t>
  </si>
  <si>
    <t>M.7B.21.7</t>
  </si>
  <si>
    <t>M.7B.21.8</t>
  </si>
  <si>
    <t>M.7B.21.9</t>
  </si>
  <si>
    <t>M.7B.21.10</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</si>
  <si>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</si>
  <si>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</si>
  <si>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</si>
  <si>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</si>
  <si>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</si>
  <si>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</si>
  <si>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</si>
  <si>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</si>
  <si>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</si>
  <si>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</si>
  <si>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</si>
  <si>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</si>
  <si>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</si>
  <si>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</si>
  <si>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</si>
  <si>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</si>
  <si>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</si>
  <si>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</si>
  <si>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</si>
  <si>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</si>
  <si>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</si>
  <si>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</si>
  <si>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</si>
  <si>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</si>
  <si>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</si>
  <si>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</si>
  <si>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</si>
  <si>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</si>
  <si>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</si>
  <si>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</si>
  <si>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</si>
  <si>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</si>
  <si>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</si>
  <si>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</si>
  <si>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</si>
  <si>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</si>
  <si>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23. Loan to Value (LTV) Information - INDEXED</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</si>
  <si>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</si>
  <si>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</si>
  <si>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</si>
  <si>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</si>
  <si>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</si>
  <si>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</si>
  <si>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</si>
  <si>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</si>
  <si>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</si>
  <si>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</si>
  <si>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</si>
  <si>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</si>
  <si>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</si>
  <si>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</si>
  <si>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</si>
  <si>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</si>
  <si>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</si>
  <si>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</si>
  <si>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</si>
  <si>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24. Breakdown by Type</t>
  </si>
  <si>
    <t>% Commercial loans</t>
  </si>
  <si>
    <t>M.7B.24.1</t>
  </si>
  <si>
    <t>Retail</t>
  </si>
  <si>
    <t>M.7B.24.2</t>
  </si>
  <si>
    <t>Office</t>
  </si>
  <si>
    <t>M.7B.24.3</t>
  </si>
  <si>
    <t>Hotel/Tourism</t>
  </si>
  <si>
    <t>M.7B.24.4</t>
  </si>
  <si>
    <t>Shopping malls</t>
  </si>
  <si>
    <t>M.7B.24.5</t>
  </si>
  <si>
    <t>Industry</t>
  </si>
  <si>
    <t>M.7B.24.6</t>
  </si>
  <si>
    <t>Agriculture</t>
  </si>
  <si>
    <t>M.7B.24.7</t>
  </si>
  <si>
    <t>Other commercially used</t>
  </si>
  <si>
    <t>M.7B.24.8</t>
  </si>
  <si>
    <t xml:space="preserve">Hospital </t>
  </si>
  <si>
    <t>M.7B.24.9</t>
  </si>
  <si>
    <t xml:space="preserve">School </t>
  </si>
  <si>
    <t>M.7B.24.10</t>
  </si>
  <si>
    <t>other RE with a social relevant purpose</t>
  </si>
  <si>
    <t>M.7B.24.11</t>
  </si>
  <si>
    <t>Land</t>
  </si>
  <si>
    <t>M.7B.24.12</t>
  </si>
  <si>
    <t>M.7B.24.13</t>
  </si>
  <si>
    <t>OM.7B.24.1</t>
  </si>
  <si>
    <t>o/w Cultural purposes</t>
  </si>
  <si>
    <t>OM.7B.24.2</t>
  </si>
  <si>
    <t>OM.7B.24.3</t>
  </si>
  <si>
    <t>OM.7B.24.4</t>
  </si>
  <si>
    <t>OM.7B.24.5</t>
  </si>
  <si>
    <t>OM.7B.24.6</t>
  </si>
  <si>
    <t>OM.7B.24.7</t>
  </si>
  <si>
    <t>OM.7B.24.8</t>
  </si>
  <si>
    <t>OM.7B.24.9</t>
  </si>
  <si>
    <t>OM.7B.24.10</t>
  </si>
  <si>
    <t>OM.7B.24.11</t>
  </si>
  <si>
    <t>OM.7B.24.12</t>
  </si>
  <si>
    <t>OM.7B.24.13</t>
  </si>
  <si>
    <t>OM.7B.24.14</t>
  </si>
  <si>
    <t>25. EPC  Information of the financed CRE - optional</t>
  </si>
  <si>
    <t>Number of CRE</t>
  </si>
  <si>
    <t>% No. of CRE</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</si>
  <si>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</si>
  <si>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</si>
  <si>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</si>
  <si>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</si>
  <si>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</si>
  <si>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</si>
  <si>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</si>
  <si>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</si>
  <si>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</si>
  <si>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</si>
  <si>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</si>
  <si>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</si>
  <si>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</si>
  <si>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</si>
  <si>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</si>
  <si>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</si>
  <si>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</si>
  <si>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</si>
  <si>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</si>
  <si>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</si>
  <si>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</si>
  <si>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</si>
  <si>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26. Average energy use intensity (kWh/m2 per year) - optional</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</si>
  <si>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</si>
  <si>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</si>
  <si>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</si>
  <si>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</si>
  <si>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</si>
  <si>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</si>
  <si>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</si>
  <si>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</si>
  <si>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</si>
  <si>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</si>
  <si>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</si>
  <si>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</si>
  <si>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</si>
  <si>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</si>
  <si>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</si>
  <si>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</si>
  <si>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</si>
  <si>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</si>
  <si>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</si>
  <si>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</si>
  <si>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</si>
  <si>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</si>
  <si>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27. CRE Age Structure - optional</t>
  </si>
  <si>
    <t>M.7B.27.1</t>
  </si>
  <si>
    <t>M.7B.27.2</t>
  </si>
  <si>
    <t>M.7B.27.3</t>
  </si>
  <si>
    <t>M.7B.27.4</t>
  </si>
  <si>
    <t>M.7B.27.5</t>
  </si>
  <si>
    <t>M.7B.27.6</t>
  </si>
  <si>
    <t>M.7B.27.7</t>
  </si>
  <si>
    <t>M.7B.27.8</t>
  </si>
  <si>
    <t>M.7B.27.9</t>
  </si>
  <si>
    <t>M.7B.27.10</t>
  </si>
  <si>
    <t>M.7B.27.11</t>
  </si>
  <si>
    <t>M.7B.27.12</t>
  </si>
  <si>
    <t>M.7B.27.13</t>
  </si>
  <si>
    <t>M.7B.27.14</t>
  </si>
  <si>
    <t>OM.7B.27.1</t>
  </si>
  <si>
    <t>OM.7B.27.2</t>
  </si>
  <si>
    <t>OM.7B.27.3</t>
  </si>
  <si>
    <t>OM.7B.27.4</t>
  </si>
  <si>
    <t>OM.7B.27.5</t>
  </si>
  <si>
    <t>OM.7B.27.6</t>
  </si>
  <si>
    <t>OM.7B.27.7</t>
  </si>
  <si>
    <t>OM.7B.27.8</t>
  </si>
  <si>
    <t>OM.7B.27.9</t>
  </si>
  <si>
    <t>OM.7B.27.10</t>
  </si>
  <si>
    <t>28. New Commercial Property - optional</t>
  </si>
  <si>
    <t>M.7B.28.1</t>
  </si>
  <si>
    <t>M.7B.28.2</t>
  </si>
  <si>
    <t>Existing Property</t>
  </si>
  <si>
    <t>M.7B.28.3</t>
  </si>
  <si>
    <t>M.7B.28.4</t>
  </si>
  <si>
    <t>M.7B.28.5</t>
  </si>
  <si>
    <r>
      <t xml:space="preserve">29. CO2 emission related to CRE </t>
    </r>
    <r>
      <rPr>
        <b/>
        <i/>
        <sz val="10"/>
        <rFont val="Calibri"/>
        <family val="2"/>
        <scheme val="minor"/>
      </rPr>
      <t>- as per national availability</t>
    </r>
  </si>
  <si>
    <t>Ton CO2 (LTV adjusted) (per year)</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</si>
  <si>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</si>
  <si>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</si>
  <si>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</si>
  <si>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</si>
  <si>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</si>
  <si>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</si>
  <si>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</si>
  <si>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</si>
  <si>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</si>
  <si>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</si>
  <si>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</si>
  <si>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</si>
  <si>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</si>
  <si>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</si>
  <si>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</si>
  <si>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</si>
  <si>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</si>
  <si>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</si>
  <si>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</si>
  <si>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Sicilia</t>
  </si>
  <si>
    <t>Piemonte</t>
  </si>
  <si>
    <t>Marche</t>
  </si>
  <si>
    <t>Valle D Aosta</t>
  </si>
  <si>
    <t>Toscana</t>
  </si>
  <si>
    <t>Campania</t>
  </si>
  <si>
    <t>Puglia</t>
  </si>
  <si>
    <t>Veneto</t>
  </si>
  <si>
    <t>Lombardia</t>
  </si>
  <si>
    <t>Emilia Romagna</t>
  </si>
  <si>
    <t>Trentino Alto Adige</t>
  </si>
  <si>
    <t>Sardegna</t>
  </si>
  <si>
    <t>Molise</t>
  </si>
  <si>
    <t>Calabria</t>
  </si>
  <si>
    <t>Abruzzo</t>
  </si>
  <si>
    <t>Lazio</t>
  </si>
  <si>
    <t>Liguria</t>
  </si>
  <si>
    <t>Friuli Venezia Giulia</t>
  </si>
  <si>
    <t>Basilicata</t>
  </si>
  <si>
    <t>Umbria</t>
  </si>
  <si>
    <t>N.D.</t>
  </si>
  <si>
    <t>% NPLs (da 1 mese di insoluto; arrears 06)</t>
  </si>
  <si>
    <t>ITALY</t>
  </si>
  <si>
    <t>CONTENT OF TAB A</t>
  </si>
  <si>
    <t>5. Maturity of Covered Bonds</t>
  </si>
  <si>
    <t>0 (included) – 10k</t>
  </si>
  <si>
    <t>10k (Included) – 25k</t>
  </si>
  <si>
    <t xml:space="preserve"> 25k ( Included ) – 50k</t>
  </si>
  <si>
    <t xml:space="preserve">50k ( Included ) – 75k </t>
  </si>
  <si>
    <t xml:space="preserve">75k (Included) – 100k    </t>
  </si>
  <si>
    <t>100k (Included) – 150k</t>
  </si>
  <si>
    <t>150k (Included) – 200k</t>
  </si>
  <si>
    <t xml:space="preserve">200k (Included) – 300k </t>
  </si>
  <si>
    <t xml:space="preserve"> Over 300k (Included)</t>
  </si>
  <si>
    <t>This addendum is optional</t>
  </si>
  <si>
    <t>E. Harmonised Transparency Template - Optional ECB - ECAIs Data Disclosure</t>
  </si>
  <si>
    <t xml:space="preserve"> Reason for No Data in Worksheet E. </t>
  </si>
  <si>
    <t>Value</t>
  </si>
  <si>
    <t xml:space="preserve">Not applicable for the jurisdiction </t>
  </si>
  <si>
    <t>ND1</t>
  </si>
  <si>
    <t>CONTENT OF TAB E</t>
  </si>
  <si>
    <t>Not relevant for the issuer and/or CB programme at the present time</t>
  </si>
  <si>
    <t>ND2</t>
  </si>
  <si>
    <t>1. Additional information on the programme</t>
  </si>
  <si>
    <t>Not available at the present time</t>
  </si>
  <si>
    <t>ND3</t>
  </si>
  <si>
    <t>2.  Additional information on the swaps</t>
  </si>
  <si>
    <t>Confidential</t>
  </si>
  <si>
    <t>ND4</t>
  </si>
  <si>
    <t>3.  Additional information on the asset distribution</t>
  </si>
  <si>
    <t>* Legal Entity Identifier (LEI) finder: http://www.lei-lookup.com/#!search</t>
  </si>
  <si>
    <t>** Weighted Average Maturity = Remaining Term to Maturity</t>
  </si>
  <si>
    <t>1.  Additional information on the programme</t>
  </si>
  <si>
    <t>Transaction Counterparties</t>
  </si>
  <si>
    <t>Name</t>
  </si>
  <si>
    <t>Legal Entity Identifier (LEI)*</t>
  </si>
  <si>
    <t>E.1.1.1</t>
  </si>
  <si>
    <t>Sponsor (if applicable)</t>
  </si>
  <si>
    <t>E.1.1.2</t>
  </si>
  <si>
    <t>E.1.1.3</t>
  </si>
  <si>
    <t>Back-up servicer</t>
  </si>
  <si>
    <t>E.1.1.4</t>
  </si>
  <si>
    <t>BUS facilitator</t>
  </si>
  <si>
    <t>E.1.1.5</t>
  </si>
  <si>
    <t xml:space="preserve">Cash manager </t>
  </si>
  <si>
    <t>E.1.1.6</t>
  </si>
  <si>
    <t>Back-up cash manager</t>
  </si>
  <si>
    <t>E.1.1.7</t>
  </si>
  <si>
    <t>Account bank</t>
  </si>
  <si>
    <t>E.1.1.8</t>
  </si>
  <si>
    <t>Standby account bank</t>
  </si>
  <si>
    <t>E.1.1.9</t>
  </si>
  <si>
    <t>Account bank guarantor</t>
  </si>
  <si>
    <t>E.1.1.10</t>
  </si>
  <si>
    <t>Trustee</t>
  </si>
  <si>
    <t>E.1.1.11</t>
  </si>
  <si>
    <t>Cover Pool Monitor</t>
  </si>
  <si>
    <t>OE.1.1.1</t>
  </si>
  <si>
    <t>OE.1.1.2</t>
  </si>
  <si>
    <t>OE.1.1.3</t>
  </si>
  <si>
    <t>OE.1.1.4</t>
  </si>
  <si>
    <t>OE.1.1.5</t>
  </si>
  <si>
    <t>OE.1.1.6</t>
  </si>
  <si>
    <t>OE.1.1.7</t>
  </si>
  <si>
    <t>OE.1.1.8</t>
  </si>
  <si>
    <t>Swap Counterparties</t>
  </si>
  <si>
    <t>Guarantor (if applicable)</t>
  </si>
  <si>
    <t>Type of Swap</t>
  </si>
  <si>
    <t>E.2.1.1</t>
  </si>
  <si>
    <t>E.2.1.2</t>
  </si>
  <si>
    <t>E.2.1.3</t>
  </si>
  <si>
    <t>E.2.1.4</t>
  </si>
  <si>
    <t>E.2.1.5</t>
  </si>
  <si>
    <t>E.2.1.6</t>
  </si>
  <si>
    <t>E.2.1.7</t>
  </si>
  <si>
    <t>E.2.1.8</t>
  </si>
  <si>
    <t>E.2.1.9</t>
  </si>
  <si>
    <t>E.2.1.10</t>
  </si>
  <si>
    <t>E.2.1.11</t>
  </si>
  <si>
    <t>E.2.1.12</t>
  </si>
  <si>
    <t>E.2.1.13</t>
  </si>
  <si>
    <t>E.2.1.14</t>
  </si>
  <si>
    <t>E.2.1.15</t>
  </si>
  <si>
    <t>E.2.1.16</t>
  </si>
  <si>
    <t>E.2.1.17</t>
  </si>
  <si>
    <t>E.2.1.18</t>
  </si>
  <si>
    <t>E.2.1.19</t>
  </si>
  <si>
    <t>E.2.1.20</t>
  </si>
  <si>
    <t>E.2.1.21</t>
  </si>
  <si>
    <t>E.2.1.22</t>
  </si>
  <si>
    <t>E.2.1.23</t>
  </si>
  <si>
    <t>E.2.1.24</t>
  </si>
  <si>
    <t>E.2.1.25</t>
  </si>
  <si>
    <t>OE.2.1.1</t>
  </si>
  <si>
    <t>OE.2.1.2</t>
  </si>
  <si>
    <t>OE.2.1.3</t>
  </si>
  <si>
    <t>OE.2.1.4</t>
  </si>
  <si>
    <t>OE.2.1.5</t>
  </si>
  <si>
    <t>OE.2.1.6</t>
  </si>
  <si>
    <t>OE.2.1.7</t>
  </si>
  <si>
    <t>OE.2.1.8</t>
  </si>
  <si>
    <t>OE.2.1.9</t>
  </si>
  <si>
    <t>OE.2.1.10</t>
  </si>
  <si>
    <t>OE.2.1.11</t>
  </si>
  <si>
    <t>OE.2.1.12</t>
  </si>
  <si>
    <t>OE.2.1.13</t>
  </si>
  <si>
    <t>1. General Information</t>
  </si>
  <si>
    <t>Total Assets</t>
  </si>
  <si>
    <t>E.3.1.1</t>
  </si>
  <si>
    <t>E.3.1.2</t>
  </si>
  <si>
    <t>OE.3.1.1</t>
  </si>
  <si>
    <t>OE.3.1.2</t>
  </si>
  <si>
    <t>OE.3.1.3</t>
  </si>
  <si>
    <t>OE.3.1.4</t>
  </si>
  <si>
    <t>2. Arrears</t>
  </si>
  <si>
    <t>% Public Sector Assets</t>
  </si>
  <si>
    <t>% Shipping Loans</t>
  </si>
  <si>
    <t>E.3.2.1</t>
  </si>
  <si>
    <t>1-&lt;30 days</t>
  </si>
  <si>
    <t>E.3.2.2</t>
  </si>
  <si>
    <t>30-&lt;60 days</t>
  </si>
  <si>
    <t>E.3.2.3</t>
  </si>
  <si>
    <t>60-&lt;90 days</t>
  </si>
  <si>
    <t>E.3.2.4</t>
  </si>
  <si>
    <t>90-&lt;180 days</t>
  </si>
  <si>
    <t>E.3.2.5</t>
  </si>
  <si>
    <t>&gt;= 180 days</t>
  </si>
  <si>
    <t>OE.3.2.1</t>
  </si>
  <si>
    <t>OE.3.2.2</t>
  </si>
  <si>
    <t>OE.3.2.3</t>
  </si>
  <si>
    <t>OE.3.2.4</t>
  </si>
  <si>
    <t>https://www.credem.it/content/credem/it/gruppo-credem/investor-relations/covered-bonds.html</t>
  </si>
  <si>
    <t>Credito Emiliano Holding SpA</t>
  </si>
  <si>
    <t>Credito Emiliano SpA</t>
  </si>
  <si>
    <t>Y</t>
  </si>
  <si>
    <t>6. Cover Assets - Currency</t>
  </si>
  <si>
    <t>7. Covered Bonds - Currency</t>
  </si>
  <si>
    <t>9. Substitute Assets - Type</t>
  </si>
  <si>
    <t>11. Loan to Value (LTV) Information - UNINDEXED</t>
  </si>
  <si>
    <t>12. Loan to Value (LTV) Information - INDEXED</t>
  </si>
  <si>
    <t>C. Harmonised Transparency Template - Glossary</t>
  </si>
  <si>
    <t>The definitions below reflect the national specificities</t>
  </si>
  <si>
    <t>1. Glossary - Standard Harmonised Items</t>
  </si>
  <si>
    <t>Definition</t>
  </si>
  <si>
    <t>HG.1.1</t>
  </si>
  <si>
    <t>OC Calculation: Statutory</t>
  </si>
  <si>
    <t>HG.1.2</t>
  </si>
  <si>
    <t>OC Calculation: Contractual</t>
  </si>
  <si>
    <t>HG.1.3</t>
  </si>
  <si>
    <t>OC Calculation: Voluntary</t>
  </si>
  <si>
    <t>HG.1.4</t>
  </si>
  <si>
    <t>Interest Rate Types</t>
  </si>
  <si>
    <t>HG.1.5</t>
  </si>
  <si>
    <t>Residual Life Buckets of Cover assets [i.e. how is the contractual and/or expected residual life defined? What assumptions eg, in terms of prepayments? etc.]</t>
  </si>
  <si>
    <t>HG.1.6</t>
  </si>
  <si>
    <t xml:space="preserve">Maturity Buckets of Covered Bonds [i.e. how is the contractual and/or expected maturity defined? What maturity structure (hard bullet, soft bullet, conditional pass through)? Under what conditions/circumstances? Etc.] </t>
  </si>
  <si>
    <t>HG.1.7</t>
  </si>
  <si>
    <t>Maturity Extention Triggers</t>
  </si>
  <si>
    <t>HG.1.8</t>
  </si>
  <si>
    <t>LTVs: Definition</t>
  </si>
  <si>
    <t>HG.1.9</t>
  </si>
  <si>
    <t>LTVs: Calculation of property/shipping value</t>
  </si>
  <si>
    <t>HG.1.10</t>
  </si>
  <si>
    <t>LTVs: Applied property/shipping valuation techniques, including whether use of index, Automated Valuation Model (AVM) or on-site audits</t>
  </si>
  <si>
    <t>HG.1.11</t>
  </si>
  <si>
    <t>LTVs: Frequency and time of last valuation</t>
  </si>
  <si>
    <t>HG.1.12</t>
  </si>
  <si>
    <t>Explain how mortgage types are defined whether for residential housing, multi-family housing, commercial real estate, etc. Same for shipping where relecvant</t>
  </si>
  <si>
    <t>HG.1.13</t>
  </si>
  <si>
    <t>Hedging Strategy (please explain how you address interest rate and currency risk)</t>
  </si>
  <si>
    <t>HG.1.14</t>
  </si>
  <si>
    <t>Non-performing loans</t>
  </si>
  <si>
    <t>HG.1.15</t>
  </si>
  <si>
    <t>Valuation Method</t>
  </si>
  <si>
    <t>OHG.1.1</t>
  </si>
  <si>
    <t>NPV assumptions (when stated)</t>
  </si>
  <si>
    <t>OHG.1.2</t>
  </si>
  <si>
    <t>OHG.1.3</t>
  </si>
  <si>
    <t>OHG.1.4</t>
  </si>
  <si>
    <t>OHG.1.5</t>
  </si>
  <si>
    <t>OHG.1.6</t>
  </si>
  <si>
    <t>OHG.1.7</t>
  </si>
  <si>
    <t>2. Glossary - ESG items (optional)</t>
  </si>
  <si>
    <t>HG.2.1</t>
  </si>
  <si>
    <t xml:space="preserve">Sustainability - strategy pursued in the cover pool </t>
  </si>
  <si>
    <t>HG.2.2</t>
  </si>
  <si>
    <t>Subsidised Housing  (definitions of affordable, social housing)</t>
  </si>
  <si>
    <t>HG.2.3</t>
  </si>
  <si>
    <t xml:space="preserve">New Property and Existing Property </t>
  </si>
  <si>
    <t>OHG.2.1</t>
  </si>
  <si>
    <t>OHG.2.2</t>
  </si>
  <si>
    <t>OHG.2.3</t>
  </si>
  <si>
    <t>OHG.2.4</t>
  </si>
  <si>
    <t>OHG.2.5</t>
  </si>
  <si>
    <t>OHG.2.6</t>
  </si>
  <si>
    <t>OHG.2.7</t>
  </si>
  <si>
    <t>OHG.2.8</t>
  </si>
  <si>
    <t>OHG.2.9</t>
  </si>
  <si>
    <t>OHG.2.10</t>
  </si>
  <si>
    <t>OHG.2.11</t>
  </si>
  <si>
    <t>OHG.2.12</t>
  </si>
  <si>
    <t>3. Reason for No Data</t>
  </si>
  <si>
    <t>HG.3.1</t>
  </si>
  <si>
    <t>HG.3.2</t>
  </si>
  <si>
    <t>HG.3.3</t>
  </si>
  <si>
    <t>OHG.3.1</t>
  </si>
  <si>
    <t>OHG.3.2</t>
  </si>
  <si>
    <t>OHG.3.3</t>
  </si>
  <si>
    <t>4. Glossary - Extra national and/or Issuer Items</t>
  </si>
  <si>
    <t>HG.4.1</t>
  </si>
  <si>
    <t>Other definitions deemed relevant</t>
  </si>
  <si>
    <t>OHG.4.1</t>
  </si>
  <si>
    <t>OHG.4.2</t>
  </si>
  <si>
    <t>OHG.4.3</t>
  </si>
  <si>
    <t>OHG.4.4</t>
  </si>
  <si>
    <t>OHG.4.5</t>
  </si>
  <si>
    <t>8. Covered Bonds - Breakdown by interest rate</t>
  </si>
  <si>
    <t>Harmonised Transparency Template</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</si>
  <si>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</si>
  <si>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</si>
  <si>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</si>
  <si>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</si>
  <si>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</si>
  <si>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</si>
  <si>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</si>
  <si>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</si>
  <si>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</si>
  <si>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Worksheet E: Optional ECB-ECAIs data</t>
  </si>
  <si>
    <t>Worksheet F1: Optional Sustainable M data</t>
  </si>
  <si>
    <t>OC Committed for Fitch = 25%</t>
  </si>
  <si>
    <t>Fixed/Floating/other</t>
  </si>
  <si>
    <t>Residual life is the legal maturity defined as the date of last instalment contractually scheduled.</t>
  </si>
  <si>
    <t>INDEXED LTV: Loan to Value Ratio "means on a certain date and with reference to any single Mortgage Receivable, the ratio between: (a) the Outstanding Principal Balance of the specific Mortgage Receivable and (b) the most recent Market Value of the Real Estate related to such Mortgage Receivable"
UNINDEXED LTV: "Loan to Value Ratio” means on a certain date and with reference to any single Mortgage Receivable, the ratio between: (a) the Outstanding Principal Balance of the specific Mortgage Receivable and (b) the original value of the Real Estate related to such Mortgage Receivable"</t>
  </si>
  <si>
    <t>The maturity structure is soft bullet.
The contractual maturity is defined in the relevant Final Term of each issuance and it will be redeemed in full on the relevant Maturity Date withou any provision for scheduled redemption other than on the Maturity Date and in relation to which an Extended Maturity Date shall apply.
The Final Terms provide that the Covered Bonds are subject to an Extended Maturity Date. As a consequence, following the failure by the Issuer to pay the Final Redemption Amount of a Series of Covered Bonds on its Maturity Date and if the Guarantor has insufficient moneys available to pay the Guaranteed Amounts corresponding to the Final Redemption Amount in full in respect of the relevant Series of Covered Bonds on the date falling on the Extension Determination Date, then payment of such Guaranteed Amounts shall be automatically deferred.</t>
  </si>
  <si>
    <t>Annually</t>
  </si>
  <si>
    <t>Interest rate risk if hedged through interest rate swaps on liabilities. No hedging is performed for currency risk since the entire Cover Pool is in Euro.</t>
  </si>
  <si>
    <r>
      <rPr>
        <b/>
        <sz val="11"/>
        <rFont val="Calibri"/>
        <family val="2"/>
        <scheme val="minor"/>
      </rPr>
      <t>Residential Mortgage Loan</t>
    </r>
    <r>
      <rPr>
        <sz val="11"/>
        <rFont val="Calibri"/>
        <family val="2"/>
        <scheme val="minor"/>
      </rPr>
      <t xml:space="preserve"> means “crediti ipotecari residenziali” as defined under article 1, sub-paragraph 1, letter (b) of Decree No. 310 having the features set forth under article 2, sub-paragraph 1, letter (a) of Decree No. 310.
</t>
    </r>
    <r>
      <rPr>
        <b/>
        <sz val="11"/>
        <rFont val="Calibri"/>
        <family val="2"/>
        <scheme val="minor"/>
      </rPr>
      <t>Commercial Mortgage Loan</t>
    </r>
    <r>
      <rPr>
        <sz val="11"/>
        <rFont val="Calibri"/>
        <family val="2"/>
        <scheme val="minor"/>
      </rPr>
      <t xml:space="preserve"> means “crediti ipotecari commerciali” as defined under article 1, sub-paragraph 1, letter (c) of Decree No. 310 having the features set forth under article 2, sub-paragraph 1, letter (b) of Decree No. 310.
</t>
    </r>
    <r>
      <rPr>
        <b/>
        <sz val="11"/>
        <rFont val="Calibri"/>
        <family val="2"/>
        <scheme val="minor"/>
      </rPr>
      <t xml:space="preserve">
Common Criteria for the Mortgage Receivables</t>
    </r>
    <r>
      <rPr>
        <sz val="11"/>
        <rFont val="Calibri"/>
        <family val="2"/>
        <scheme val="minor"/>
      </rPr>
      <t xml:space="preserve">
Residential mortgage receivables (i) with a risk weight not higher than 35% and in respect of which the relevant amount outstanding added to the principal amount outstanding of any preceding higher ranking mortgage loans secured by the same property, does not exceed 80 per cent of the value of the property, in accordance with Decree No. 310; 
Commercial mortgage receivables (ii) with a risk weight not higher than 50% and in respect of which the relevant amount outstanding added to the principal amount outstanding of any preceding higher ranking mortgage loans secured by the same property, does not exceed 60 of the value of the property, in accordance with Decree No. 310;</t>
    </r>
  </si>
  <si>
    <t>Credito Emiliano Spa</t>
  </si>
  <si>
    <t>BDO Italia SpA</t>
  </si>
  <si>
    <t>BNPSS, Milan Branch</t>
  </si>
  <si>
    <t>Independent Auditors</t>
  </si>
  <si>
    <t>Investment Manager</t>
  </si>
  <si>
    <t>8156008C6AD59E236F76</t>
  </si>
  <si>
    <t>Arranger</t>
  </si>
  <si>
    <t>8156004B244AA70DE787</t>
  </si>
  <si>
    <t>Listing Agent</t>
  </si>
  <si>
    <t>Legal Advisers</t>
  </si>
  <si>
    <t>BNPSS, Luxembourg branch</t>
  </si>
  <si>
    <t>Guarantor Corporate Servicer</t>
  </si>
  <si>
    <t>Banca Finanziaria Internazionale SpA</t>
  </si>
  <si>
    <t>Issuer</t>
  </si>
  <si>
    <t>Guarantor</t>
  </si>
  <si>
    <t>Credem CB Srl</t>
  </si>
  <si>
    <t>Calculation Agent</t>
  </si>
  <si>
    <t>Test Calculation Agent</t>
  </si>
  <si>
    <t>Representative of the Bondholders</t>
  </si>
  <si>
    <t>Barclays Bank Ireland PLC</t>
  </si>
  <si>
    <t>Interest</t>
  </si>
  <si>
    <t>2G5BKIC2CB69PRJH1W31</t>
  </si>
  <si>
    <t>549300WCGB70D06XZS54</t>
  </si>
  <si>
    <t>8156001D7B5DEA4FC994</t>
  </si>
  <si>
    <t>Upon origination, the collateral backing the mortgage loan is subject to a technical valuation aimed at establishing the value thereof. The value determined through the technical assessment is used in turn to calculate the exposure’s Loan-To-Value. A reassessment is performed on an annual basis and the results feed into the issuer’s regulatory disclosures</t>
  </si>
  <si>
    <t>Bad loans, Unlikely to pay loans and Past-due loans.
Bad loans are reported under “NPLs”, whereas Unlikely to pay loans and Past-due loans are reported under “Defaulted Loans pursuant Art 178 CRR”</t>
  </si>
  <si>
    <t>https://www.coveredbondlabel.com/issuer/195-credito-emiliano-spa</t>
  </si>
  <si>
    <t>Credito Emiliano S.p.A.</t>
  </si>
  <si>
    <t xml:space="preserve">Statutory Overcollateralisation is the overcollateralisation percentage required to be provided by each Issuer and included/disclosed in the national covered bond framework. </t>
  </si>
  <si>
    <t xml:space="preserve">Contractual Overcollateralisation is the overcollateralisation percentage each Issuer has contractually agreed to maintain pursuant to the covered bond programme documents. </t>
  </si>
  <si>
    <t>Voluntary Overcollateralisation is the difference (if positive) between the actual overcollateralisation provided by an Issuer and the higher of the contractual and statutory overcollateralisation.</t>
  </si>
  <si>
    <t>Labelled Cover Pool Name</t>
  </si>
  <si>
    <t>Credem CB S.r.l.</t>
  </si>
  <si>
    <t>G.3.2.2</t>
  </si>
  <si>
    <t>G.3.2.3</t>
  </si>
  <si>
    <t>Total OC (absolute value in mn)</t>
  </si>
  <si>
    <t>14. Sustainable or other special purpose strategy</t>
  </si>
  <si>
    <t>If yes. Further details are available in Tab F</t>
  </si>
  <si>
    <r>
      <t xml:space="preserve">Is sustainability based on </t>
    </r>
    <r>
      <rPr>
        <b/>
        <sz val="11"/>
        <rFont val="Calibri"/>
        <family val="2"/>
        <scheme val="minor"/>
      </rPr>
      <t>other criteria</t>
    </r>
    <r>
      <rPr>
        <sz val="11"/>
        <rFont val="Calibri"/>
        <family val="2"/>
        <scheme val="minor"/>
      </rPr>
      <t>?</t>
    </r>
  </si>
  <si>
    <t>If yes, please provide frurther details</t>
  </si>
  <si>
    <t>F1. Tab</t>
  </si>
  <si>
    <t>F2. Tab [?]</t>
  </si>
  <si>
    <t>F3. Tab [?]</t>
  </si>
  <si>
    <t>147 for Public Sector Asset - type of debtor</t>
  </si>
  <si>
    <t>&lt;  12 - ≤ 24 months</t>
  </si>
  <si>
    <t>&lt; 24 - ≤ 36 months</t>
  </si>
  <si>
    <t>&lt; 36 - ≤ 60 months</t>
  </si>
  <si>
    <t>Property developers / Building under construction</t>
  </si>
  <si>
    <t>B2. Harmonised Transparency Template - Public Sector Assets</t>
  </si>
  <si>
    <t>[Please insert currency]</t>
  </si>
  <si>
    <t>CONTENT OF TAB B2</t>
  </si>
  <si>
    <t>8. Public Sector Assets</t>
  </si>
  <si>
    <t>PS.8.1.1</t>
  </si>
  <si>
    <t>Number of public sector exposures</t>
  </si>
  <si>
    <t>OPS.8.1.1</t>
  </si>
  <si>
    <t>OPS.8.1.2</t>
  </si>
  <si>
    <t>OPS.8.1.3</t>
  </si>
  <si>
    <t>OPS.8.1.4</t>
  </si>
  <si>
    <t>OPS.8.1.5</t>
  </si>
  <si>
    <t>OPS.8.1.6</t>
  </si>
  <si>
    <t>OPS.8.1.7</t>
  </si>
  <si>
    <t>2. Size Information</t>
  </si>
  <si>
    <t>Number of Exposures</t>
  </si>
  <si>
    <t>% No. of Exposures</t>
  </si>
  <si>
    <t>PS.8.2.1</t>
  </si>
  <si>
    <t>Average exposure size (000s)</t>
  </si>
  <si>
    <t>PS.8.2.2</t>
  </si>
  <si>
    <t>PS.8.2.3</t>
  </si>
  <si>
    <t>PS.8.2.4</t>
  </si>
  <si>
    <t>PS.8.2.5</t>
  </si>
  <si>
    <t>PS.8.2.6</t>
  </si>
  <si>
    <t>PS.8.2.7</t>
  </si>
  <si>
    <t>PS.8.2.8</t>
  </si>
  <si>
    <t>PS.8.2.9</t>
  </si>
  <si>
    <t>PS.8.2.10</t>
  </si>
  <si>
    <t>PS.8.2.11</t>
  </si>
  <si>
    <t>PS.8.2.12</t>
  </si>
  <si>
    <t>PS.8.2.13</t>
  </si>
  <si>
    <t>PS.8.2.14</t>
  </si>
  <si>
    <t>PS.8.2.15</t>
  </si>
  <si>
    <t>PS.8.2.16</t>
  </si>
  <si>
    <t>PS.8.2.17</t>
  </si>
  <si>
    <t>3. Breakdown by Asset Type</t>
  </si>
  <si>
    <t>PS.8.3.1</t>
  </si>
  <si>
    <t>Loans</t>
  </si>
  <si>
    <t>PS.8.3.2</t>
  </si>
  <si>
    <t>Bonds</t>
  </si>
  <si>
    <t>PS.8.3.3</t>
  </si>
  <si>
    <t>PS.8.3.4</t>
  </si>
  <si>
    <t>OPS.8.3.1</t>
  </si>
  <si>
    <t>OPS.8.3.2</t>
  </si>
  <si>
    <t>OPS.8.3.3</t>
  </si>
  <si>
    <t>OPS.8.3.4</t>
  </si>
  <si>
    <t>OPS.8.3.5</t>
  </si>
  <si>
    <t>PS.8.4.1</t>
  </si>
  <si>
    <t>PS.8.4.2</t>
  </si>
  <si>
    <t>PS.8.4.3</t>
  </si>
  <si>
    <t>PS.8.4.4</t>
  </si>
  <si>
    <t>PS.8.4.5</t>
  </si>
  <si>
    <t>PS.8.4.6</t>
  </si>
  <si>
    <t>PS.8.4.7</t>
  </si>
  <si>
    <t>PS.8.4.8</t>
  </si>
  <si>
    <t>PS.8.4.9</t>
  </si>
  <si>
    <t>PS.8.4.10</t>
  </si>
  <si>
    <t>PS.8.4.11</t>
  </si>
  <si>
    <t>PS.8.4.12</t>
  </si>
  <si>
    <t>PS.8.4.13</t>
  </si>
  <si>
    <t>PS.8.4.14</t>
  </si>
  <si>
    <t>PS.8.4.15</t>
  </si>
  <si>
    <t>PS.8.4.16</t>
  </si>
  <si>
    <t>PS.8.4.17</t>
  </si>
  <si>
    <t>PS.8.4.18</t>
  </si>
  <si>
    <t>PS.8.4.19</t>
  </si>
  <si>
    <t>PS.8.4.20</t>
  </si>
  <si>
    <t>PS.8.4.21</t>
  </si>
  <si>
    <t>PS.8.4.22</t>
  </si>
  <si>
    <t>PS.8.4.23</t>
  </si>
  <si>
    <t>PS.8.4.24</t>
  </si>
  <si>
    <t>PS.8.4.25</t>
  </si>
  <si>
    <t>PS.8.4.26</t>
  </si>
  <si>
    <t>PS.8.4.27</t>
  </si>
  <si>
    <t>PS.8.4.28</t>
  </si>
  <si>
    <t>PS.8.4.29</t>
  </si>
  <si>
    <t>PS.8.4.30</t>
  </si>
  <si>
    <t>PS.8.4.31</t>
  </si>
  <si>
    <t>PS.8.4.32</t>
  </si>
  <si>
    <t>PS.8.4.33</t>
  </si>
  <si>
    <t>PS.8.4.34</t>
  </si>
  <si>
    <t>PS.8.4.35</t>
  </si>
  <si>
    <t>PS.8.4.36</t>
  </si>
  <si>
    <t>PS.8.4.37</t>
  </si>
  <si>
    <t>PS.8.4.38</t>
  </si>
  <si>
    <t>PS.8.4.39</t>
  </si>
  <si>
    <t>PS.8.4.40</t>
  </si>
  <si>
    <t>PS.8.4.41</t>
  </si>
  <si>
    <t>PS.8.4.42</t>
  </si>
  <si>
    <t>PS.8.4.43</t>
  </si>
  <si>
    <t>PS.8.4.44</t>
  </si>
  <si>
    <t>OPS.8.4.1</t>
  </si>
  <si>
    <t>OPS.8.4.2</t>
  </si>
  <si>
    <t>OPS.8.4.3</t>
  </si>
  <si>
    <t>OPS.8.4.4</t>
  </si>
  <si>
    <t>OPS.8.4.5</t>
  </si>
  <si>
    <t>OPS.8.4.6</t>
  </si>
  <si>
    <t>OPS.8.4.7</t>
  </si>
  <si>
    <t>OPS.8.4.8</t>
  </si>
  <si>
    <t>OPS.8.4.9</t>
  </si>
  <si>
    <t>OPS.8.4.10</t>
  </si>
  <si>
    <t>PS.8.5.1</t>
  </si>
  <si>
    <t>PS.8.5.2</t>
  </si>
  <si>
    <t>PS.8.5.3</t>
  </si>
  <si>
    <t>PS.8.5.4</t>
  </si>
  <si>
    <t>PS.8.5.5</t>
  </si>
  <si>
    <t>PS.8.5.6</t>
  </si>
  <si>
    <t>PS.8.5.7</t>
  </si>
  <si>
    <t>PS.8.5.8</t>
  </si>
  <si>
    <t>PS.8.5.9</t>
  </si>
  <si>
    <t>PS.8.5.10</t>
  </si>
  <si>
    <t>PS.8.5.11</t>
  </si>
  <si>
    <t>PS.8.5.12</t>
  </si>
  <si>
    <t>PS.8.5.13</t>
  </si>
  <si>
    <t>PS.8.5.14</t>
  </si>
  <si>
    <t>PS.8.5.15</t>
  </si>
  <si>
    <t>PS.8.5.16</t>
  </si>
  <si>
    <t>PS.8.5.17</t>
  </si>
  <si>
    <t>PS.8.5.18</t>
  </si>
  <si>
    <t>PS.8.5.19</t>
  </si>
  <si>
    <t>PS.8.5.20</t>
  </si>
  <si>
    <t>PS.8.5.21</t>
  </si>
  <si>
    <t>PS.8.5.22</t>
  </si>
  <si>
    <t>PS.8.5.23</t>
  </si>
  <si>
    <t>PS.8.5.24</t>
  </si>
  <si>
    <t>PS.8.5.25</t>
  </si>
  <si>
    <t>PS.8.6.1</t>
  </si>
  <si>
    <t>PS.8.6.2</t>
  </si>
  <si>
    <t>PS.8.6.3</t>
  </si>
  <si>
    <t>OPS.8.6.1</t>
  </si>
  <si>
    <t>OPS.8.6.2</t>
  </si>
  <si>
    <t>OPS.8.6.3</t>
  </si>
  <si>
    <t>OPS.8.6.4</t>
  </si>
  <si>
    <t>PS.8.7.1</t>
  </si>
  <si>
    <t>PS.8.7.2</t>
  </si>
  <si>
    <t>PS.8.7.3</t>
  </si>
  <si>
    <t>OPS.8.7.1</t>
  </si>
  <si>
    <t>OPS.8.7.2</t>
  </si>
  <si>
    <t>OPS.8.7.3</t>
  </si>
  <si>
    <t>OPS.8.7.4</t>
  </si>
  <si>
    <t>OPS.8.7.5</t>
  </si>
  <si>
    <t>OPS.8.7.6</t>
  </si>
  <si>
    <t>8. Breakdown by Type of Debtor</t>
  </si>
  <si>
    <t>PS.8.8.1</t>
  </si>
  <si>
    <t>Sovereigns</t>
  </si>
  <si>
    <t>PS.8.8.2</t>
  </si>
  <si>
    <t>Regional/federal authorities</t>
  </si>
  <si>
    <t>PS.8.8.3</t>
  </si>
  <si>
    <t xml:space="preserve">Local/municipal authorities </t>
  </si>
  <si>
    <t>PS.8.8.4</t>
  </si>
  <si>
    <t>Others</t>
  </si>
  <si>
    <t>PS.8.8.5</t>
  </si>
  <si>
    <t>OPS.8.8.1</t>
  </si>
  <si>
    <t>o/w Claim against supranational</t>
  </si>
  <si>
    <t>OPS.8.8.2</t>
  </si>
  <si>
    <t>o/w Claim against sovereigns</t>
  </si>
  <si>
    <t>OPS.8.8.3</t>
  </si>
  <si>
    <t>o/w Claim guaranteed by sovereigns</t>
  </si>
  <si>
    <t>OPS.8.8.4</t>
  </si>
  <si>
    <t>o/w Claim against regional/federal authorities</t>
  </si>
  <si>
    <t>OPS.8.8.5</t>
  </si>
  <si>
    <t>o/w Claim guaranteed by regional/federal authorities</t>
  </si>
  <si>
    <t>OPS.8.8.6</t>
  </si>
  <si>
    <t xml:space="preserve">o/w Claim against local/municipal authorities </t>
  </si>
  <si>
    <t>OPS.8.8.7</t>
  </si>
  <si>
    <t xml:space="preserve">o/w Claimguaranteed by local/municipal authorities </t>
  </si>
  <si>
    <t>OPS.8.8.8</t>
  </si>
  <si>
    <t>OPS.8.8.9</t>
  </si>
  <si>
    <t>OPS.8.8.10</t>
  </si>
  <si>
    <t>OPS.8.8.11</t>
  </si>
  <si>
    <t>OPS.8.8.12</t>
  </si>
  <si>
    <t>OPS.8.8.13</t>
  </si>
  <si>
    <t>9. Non-Performing Loans</t>
  </si>
  <si>
    <t>PS.8.9.1</t>
  </si>
  <si>
    <t>% NPLs</t>
  </si>
  <si>
    <t>OPS.8.9.1</t>
  </si>
  <si>
    <t>OPS.8.9.2</t>
  </si>
  <si>
    <t>OPS.8.9.3</t>
  </si>
  <si>
    <t>OPS.8.9.4</t>
  </si>
  <si>
    <t>10. Concentration Risks</t>
  </si>
  <si>
    <t>PS.8.10.1</t>
  </si>
  <si>
    <t>10 largest exposures</t>
  </si>
  <si>
    <t>OPS.8.10.1</t>
  </si>
  <si>
    <t>OPS.8.10.2</t>
  </si>
  <si>
    <t>OPS.8.10.3</t>
  </si>
  <si>
    <t>OPS.8.10.4</t>
  </si>
  <si>
    <t>OPS.8.10.5</t>
  </si>
  <si>
    <t>OPS.8.10.6</t>
  </si>
  <si>
    <t>B3. Harmonised Transparency Template - Shipping Assets</t>
  </si>
  <si>
    <t>CONTENT OF TAB B3</t>
  </si>
  <si>
    <t>9. Shipping Assets</t>
  </si>
  <si>
    <t>Shipping Loans</t>
  </si>
  <si>
    <t>S.9.1.1</t>
  </si>
  <si>
    <t>Number of shipping loans</t>
  </si>
  <si>
    <t>OS.9.1.1</t>
  </si>
  <si>
    <t>OS.9.1.2</t>
  </si>
  <si>
    <t>OS.9.1.3</t>
  </si>
  <si>
    <t>OS.9.1.4</t>
  </si>
  <si>
    <t>OS.9.1.5</t>
  </si>
  <si>
    <t>OS.9.1.6</t>
  </si>
  <si>
    <t>2. Concentration Risks</t>
  </si>
  <si>
    <t>S.9.2.1</t>
  </si>
  <si>
    <t>OS.9.2.1</t>
  </si>
  <si>
    <t>OS.9.2.2</t>
  </si>
  <si>
    <t>OS.9.2.3</t>
  </si>
  <si>
    <t>OS.9.2.4</t>
  </si>
  <si>
    <t>OS.9.2.5</t>
  </si>
  <si>
    <t>OS.9.2.6</t>
  </si>
  <si>
    <t xml:space="preserve">3. Breakdown by Geography / Country of Registration </t>
  </si>
  <si>
    <t>S.9.3.1</t>
  </si>
  <si>
    <t>S.9.3.2</t>
  </si>
  <si>
    <t>S.9.3.3</t>
  </si>
  <si>
    <t>S.9.3.4</t>
  </si>
  <si>
    <t>S.9.3.5</t>
  </si>
  <si>
    <t>S.9.3.6</t>
  </si>
  <si>
    <t>S.9.3.7</t>
  </si>
  <si>
    <t>S.9.3.8</t>
  </si>
  <si>
    <t>S.9.3.9</t>
  </si>
  <si>
    <t>S.9.3.10</t>
  </si>
  <si>
    <t>S.9.3.11</t>
  </si>
  <si>
    <t>S.9.3.12</t>
  </si>
  <si>
    <t>S.9.3.13</t>
  </si>
  <si>
    <t>S.9.3.14</t>
  </si>
  <si>
    <t>S.9.3.15</t>
  </si>
  <si>
    <t>S.9.3.16</t>
  </si>
  <si>
    <t>S.9.3.17</t>
  </si>
  <si>
    <t>S.9.3.18</t>
  </si>
  <si>
    <t>S.9.3.19</t>
  </si>
  <si>
    <t>S.9.3.20</t>
  </si>
  <si>
    <t>S.9.3.21</t>
  </si>
  <si>
    <t>S.9.3.22</t>
  </si>
  <si>
    <t>S.9.3.23</t>
  </si>
  <si>
    <t>S.9.3.24</t>
  </si>
  <si>
    <t>S.9.3.25</t>
  </si>
  <si>
    <t>S.9.3.26</t>
  </si>
  <si>
    <t>S.9.3.27</t>
  </si>
  <si>
    <t>S.9.3.28</t>
  </si>
  <si>
    <t>S.9.3.29</t>
  </si>
  <si>
    <t>S.9.3.30</t>
  </si>
  <si>
    <t>S.9.3.31</t>
  </si>
  <si>
    <t>S.9.3.32</t>
  </si>
  <si>
    <t>S.9.3.33</t>
  </si>
  <si>
    <t>S.9.3.34</t>
  </si>
  <si>
    <t>S.9.3.35</t>
  </si>
  <si>
    <t>S.9.3.36</t>
  </si>
  <si>
    <t>S.9.3.37</t>
  </si>
  <si>
    <t>S.9.3.38</t>
  </si>
  <si>
    <t>S.9.3.39</t>
  </si>
  <si>
    <t>S.9.3.40</t>
  </si>
  <si>
    <t>S.9.3.41</t>
  </si>
  <si>
    <t>S.9.3.42</t>
  </si>
  <si>
    <t>S.9.3.43</t>
  </si>
  <si>
    <t>S.9.3.44</t>
  </si>
  <si>
    <t>OS.9.3.1</t>
  </si>
  <si>
    <t>OS.9.3.2</t>
  </si>
  <si>
    <t>OS.9.3.3</t>
  </si>
  <si>
    <t>OS.9.3.4</t>
  </si>
  <si>
    <t>OS.9.3.5</t>
  </si>
  <si>
    <t>OS.9.3.6</t>
  </si>
  <si>
    <t>OS.9.3.7</t>
  </si>
  <si>
    <t>OS.9.3.8</t>
  </si>
  <si>
    <t>OS.9.3.9</t>
  </si>
  <si>
    <t>OS.9.3.10</t>
  </si>
  <si>
    <t>4. Breakdown by Interest Rate</t>
  </si>
  <si>
    <t>S.9.4.1</t>
  </si>
  <si>
    <t>S.9.4.2</t>
  </si>
  <si>
    <t>S.9.4.3</t>
  </si>
  <si>
    <t>OS.9.4.1</t>
  </si>
  <si>
    <t>OS.9.4.2</t>
  </si>
  <si>
    <t>OS.9.4.3</t>
  </si>
  <si>
    <t>OS.9.4.4</t>
  </si>
  <si>
    <t>OS.9.4.5</t>
  </si>
  <si>
    <t>OS.9.4.6</t>
  </si>
  <si>
    <t>5. Breakdown by Repayment Type</t>
  </si>
  <si>
    <t>S.9.5.1</t>
  </si>
  <si>
    <t>S.9.5.2</t>
  </si>
  <si>
    <t>S.9.5.3</t>
  </si>
  <si>
    <t>OS.9.5.1</t>
  </si>
  <si>
    <t>OS.9.5.2</t>
  </si>
  <si>
    <t>OS.9.5.3</t>
  </si>
  <si>
    <t>OS.9.5.4</t>
  </si>
  <si>
    <t>OS.9.5.5</t>
  </si>
  <si>
    <t>OS.9.5.6</t>
  </si>
  <si>
    <t xml:space="preserve">6. Loan Seasoning </t>
  </si>
  <si>
    <t>S.9.6.1</t>
  </si>
  <si>
    <t>S.9.6.2</t>
  </si>
  <si>
    <t>S.9.6.3</t>
  </si>
  <si>
    <t>S.9.6.4</t>
  </si>
  <si>
    <t>S.9.6.5</t>
  </si>
  <si>
    <t>OS.9.6.1</t>
  </si>
  <si>
    <t>OS.9.6.2</t>
  </si>
  <si>
    <t>OS.9.6.3</t>
  </si>
  <si>
    <t>OS.9.6.4</t>
  </si>
  <si>
    <t>7. Non-Performing Loans (NPLs)</t>
  </si>
  <si>
    <t>S.9.7.1</t>
  </si>
  <si>
    <t>OS.9.7.1</t>
  </si>
  <si>
    <t>OS.9.7.2</t>
  </si>
  <si>
    <t>OS.9.7.3</t>
  </si>
  <si>
    <t>OS.9.7.4</t>
  </si>
  <si>
    <t>8. Loan Size Information</t>
  </si>
  <si>
    <t>S.9.8.1</t>
  </si>
  <si>
    <t>S.9.8.2</t>
  </si>
  <si>
    <t>S.9.8.3</t>
  </si>
  <si>
    <t>S.9.8.4</t>
  </si>
  <si>
    <t>S.9.8.5</t>
  </si>
  <si>
    <t>S.9.8.6</t>
  </si>
  <si>
    <t>S.9.8.7</t>
  </si>
  <si>
    <t>S.9.8.8</t>
  </si>
  <si>
    <t>S.9.8.9</t>
  </si>
  <si>
    <t>S.9.8.10</t>
  </si>
  <si>
    <t>S.9.8.11</t>
  </si>
  <si>
    <t>S.9.8.12</t>
  </si>
  <si>
    <t>S.9.8.13</t>
  </si>
  <si>
    <t>S.9.8.14</t>
  </si>
  <si>
    <t>S.9.8.15</t>
  </si>
  <si>
    <t>S.9.8.16</t>
  </si>
  <si>
    <t>S.9.8.17</t>
  </si>
  <si>
    <t>S.9.8.18</t>
  </si>
  <si>
    <t>S.9.8.19</t>
  </si>
  <si>
    <t>S.9.8.20</t>
  </si>
  <si>
    <t>S.9.8.21</t>
  </si>
  <si>
    <t>S.9.8.22</t>
  </si>
  <si>
    <t>S.9.8.23</t>
  </si>
  <si>
    <t>S.9.8.24</t>
  </si>
  <si>
    <t>S.9.8.25</t>
  </si>
  <si>
    <t>S.9.8.26</t>
  </si>
  <si>
    <t>9. Loan to Value (LTV) Information - UNINDEXED</t>
  </si>
  <si>
    <t>S.9.9.1</t>
  </si>
  <si>
    <t>S.9.9.2</t>
  </si>
  <si>
    <t>S.9.9.3</t>
  </si>
  <si>
    <t>S.9.9.4</t>
  </si>
  <si>
    <t>S.9.9.5</t>
  </si>
  <si>
    <t>S.9.9.6</t>
  </si>
  <si>
    <t>S.9.9.7</t>
  </si>
  <si>
    <t>S.9.9.8</t>
  </si>
  <si>
    <t>S.9.9.9</t>
  </si>
  <si>
    <t>S.9.9.10</t>
  </si>
  <si>
    <t>OS.9.9.1</t>
  </si>
  <si>
    <t>OS.9.9.2</t>
  </si>
  <si>
    <t>OS.9.9.3</t>
  </si>
  <si>
    <t>OS.9.9.4</t>
  </si>
  <si>
    <t>OS.9.9.5</t>
  </si>
  <si>
    <t>OS.9.9.6</t>
  </si>
  <si>
    <t>OS.9.9.7</t>
  </si>
  <si>
    <t>OS.9.9.8</t>
  </si>
  <si>
    <t>OS.9.9.9</t>
  </si>
  <si>
    <t xml:space="preserve">10. Loan to Value (LTV) Information - INDEXED </t>
  </si>
  <si>
    <t>S.9.10.1</t>
  </si>
  <si>
    <t>S.9.10.2</t>
  </si>
  <si>
    <t>S.9.10.3</t>
  </si>
  <si>
    <t>S.9.10.4</t>
  </si>
  <si>
    <t>S.9.10.5</t>
  </si>
  <si>
    <t>S.9.10.6</t>
  </si>
  <si>
    <t>S.9.10.7</t>
  </si>
  <si>
    <t>S.9.10.8</t>
  </si>
  <si>
    <t>S.9.10.9</t>
  </si>
  <si>
    <t>S.9.10.10</t>
  </si>
  <si>
    <t>OS.9.10.1</t>
  </si>
  <si>
    <t>OS.9.10.2</t>
  </si>
  <si>
    <t>OS.9.10.3</t>
  </si>
  <si>
    <t>OS.9.10.4</t>
  </si>
  <si>
    <t>OS.9.10.5</t>
  </si>
  <si>
    <t>OS.9.10.6</t>
  </si>
  <si>
    <t>OS.9.10.7</t>
  </si>
  <si>
    <t>OS.9.10.8</t>
  </si>
  <si>
    <t>OS.9.10.9</t>
  </si>
  <si>
    <t>11. Breakdown by type of ship</t>
  </si>
  <si>
    <t>C02/ton/mi</t>
  </si>
  <si>
    <t>S.9.11.1</t>
  </si>
  <si>
    <t>S.9.11.2</t>
  </si>
  <si>
    <t>S.9.11.3</t>
  </si>
  <si>
    <t>S.9.11.4</t>
  </si>
  <si>
    <t>S.9.11.5</t>
  </si>
  <si>
    <t>S.9.11.6</t>
  </si>
  <si>
    <t>S.9.11.7</t>
  </si>
  <si>
    <t>S.9.11.8</t>
  </si>
  <si>
    <t>S.9.11.9</t>
  </si>
  <si>
    <t>S.9.11.10</t>
  </si>
  <si>
    <t>S.9.11.11</t>
  </si>
  <si>
    <t>S.9.11.12</t>
  </si>
  <si>
    <t>S.9.11.13</t>
  </si>
  <si>
    <t>S.9.11.14</t>
  </si>
  <si>
    <t>S.9.11.15</t>
  </si>
  <si>
    <t>S.9.11.16</t>
  </si>
  <si>
    <t>S.9.11.17</t>
  </si>
  <si>
    <t>OS.9.11.1</t>
  </si>
  <si>
    <t>OS.9.11.2</t>
  </si>
  <si>
    <t>OS.9.11.3</t>
  </si>
  <si>
    <t>OS.9.11.4</t>
  </si>
  <si>
    <t>OS.9.11.5</t>
  </si>
  <si>
    <t>12. Breakdown by size of ship</t>
  </si>
  <si>
    <t>S.9.12.1</t>
  </si>
  <si>
    <t>S.9.12.2</t>
  </si>
  <si>
    <t>S.9.12.3</t>
  </si>
  <si>
    <t>S.9.12.4</t>
  </si>
  <si>
    <t>S.9.12.5</t>
  </si>
  <si>
    <t>S.9.12.6</t>
  </si>
  <si>
    <t>S.9.12.7</t>
  </si>
  <si>
    <t>S.9.12.8</t>
  </si>
  <si>
    <t>S.9.12.9</t>
  </si>
  <si>
    <t>S.9.12.10</t>
  </si>
  <si>
    <t>S.9.12.11</t>
  </si>
  <si>
    <t>S.9.12.12</t>
  </si>
  <si>
    <t>S.9.12.13</t>
  </si>
  <si>
    <t>S.9.12.14</t>
  </si>
  <si>
    <t>S.9.12.15</t>
  </si>
  <si>
    <t>S.9.12.16</t>
  </si>
  <si>
    <t>S.9.12.17</t>
  </si>
  <si>
    <t>13. Breakdown by age of ship</t>
  </si>
  <si>
    <t>S.9.13.1</t>
  </si>
  <si>
    <t>S.9.13.2</t>
  </si>
  <si>
    <t>S.9.13.3</t>
  </si>
  <si>
    <t>S.9.13.4</t>
  </si>
  <si>
    <t>S.9.13.5</t>
  </si>
  <si>
    <t>S.9.13.6</t>
  </si>
  <si>
    <t>S.9.13.7</t>
  </si>
  <si>
    <t>S.9.13.8</t>
  </si>
  <si>
    <t>S.9.13.9</t>
  </si>
  <si>
    <t>S.9.13.10</t>
  </si>
  <si>
    <t>S.9.13.11</t>
  </si>
  <si>
    <t>S.9.13.12</t>
  </si>
  <si>
    <t>S.9.13.13</t>
  </si>
  <si>
    <t>S.9.13.14</t>
  </si>
  <si>
    <t>S.9.13.15</t>
  </si>
  <si>
    <t>S.9.13.16</t>
  </si>
  <si>
    <t>S.9.13.17</t>
  </si>
  <si>
    <t>Indication of proxy usage for ESG-related data (indicator, methodology, timing, share of proxy usage for single indicators etc.)</t>
  </si>
  <si>
    <t>Weighted Average Seasoning (years)</t>
  </si>
  <si>
    <t>Weighted Average Maturity (years)**</t>
  </si>
  <si>
    <t>% Total Loans</t>
  </si>
  <si>
    <t>F1. Harmonised Transparency Template - Sustainable Mortgage Data</t>
  </si>
  <si>
    <t>CONTENT OF TAB F1</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</si>
  <si>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</si>
  <si>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</si>
  <si>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</si>
  <si>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</si>
  <si>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</si>
  <si>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</si>
  <si>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</si>
  <si>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</si>
  <si>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</si>
  <si>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</si>
  <si>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SM.1.1.2</t>
  </si>
  <si>
    <t>Social impact mortgage loans</t>
  </si>
  <si>
    <t>SM.1.1.3</t>
  </si>
  <si>
    <t xml:space="preserve">other </t>
  </si>
  <si>
    <t>SM.1.1.4</t>
  </si>
  <si>
    <t>Total sustainable mortgage loans</t>
  </si>
  <si>
    <t>OSM.1.1.1</t>
  </si>
  <si>
    <t>OSM.1.1.2</t>
  </si>
  <si>
    <t>OSM.1.1.3</t>
  </si>
  <si>
    <t>OSM.1.1.4</t>
  </si>
  <si>
    <t>OSM.1.1.5</t>
  </si>
  <si>
    <t>1. Sustainable Property Type Information</t>
  </si>
  <si>
    <t>% Total sustainable Mortgages</t>
  </si>
  <si>
    <t>SM.2.1.1</t>
  </si>
  <si>
    <t>SM.2.1.2</t>
  </si>
  <si>
    <t>SM.2.1.3</t>
  </si>
  <si>
    <t>SM.2.1.4</t>
  </si>
  <si>
    <t>OSM.2.1.1</t>
  </si>
  <si>
    <t>OSM.2.1.2</t>
  </si>
  <si>
    <t>o/w EE residential</t>
  </si>
  <si>
    <t>OSM.2.1.3</t>
  </si>
  <si>
    <t>o/w EE commercial</t>
  </si>
  <si>
    <t>OSM.2.1.4</t>
  </si>
  <si>
    <t>o/w EE other</t>
  </si>
  <si>
    <t>OSM.2.1.5</t>
  </si>
  <si>
    <t>EE total</t>
  </si>
  <si>
    <t>OSM.2.1.6</t>
  </si>
  <si>
    <t xml:space="preserve">o/w Social residential </t>
  </si>
  <si>
    <t>OSM.2.1.7</t>
  </si>
  <si>
    <t xml:space="preserve">o/wSocial Commercial </t>
  </si>
  <si>
    <t>OSM.2.1.8</t>
  </si>
  <si>
    <t>o/w social other</t>
  </si>
  <si>
    <t>OSM.2.1.9</t>
  </si>
  <si>
    <t>social tot</t>
  </si>
  <si>
    <t>OSM.2.1.10</t>
  </si>
  <si>
    <t>o/w Renewable Energy and Renewable Energy Transmission</t>
  </si>
  <si>
    <t>OSM.2.1.11</t>
  </si>
  <si>
    <t>OSM.2.1.12</t>
  </si>
  <si>
    <t>OSM.2.1.13</t>
  </si>
  <si>
    <t>OSM.2.1.14</t>
  </si>
  <si>
    <t>OSM.2.1.15</t>
  </si>
  <si>
    <t>OSM.2.1.16</t>
  </si>
  <si>
    <t>OSM.2.1.17</t>
  </si>
  <si>
    <t>OSM.2.1.18</t>
  </si>
  <si>
    <t>Total sustainable Mortgages</t>
  </si>
  <si>
    <t>SM.2.2.1</t>
  </si>
  <si>
    <t>Number of sustainable mortgage loans</t>
  </si>
  <si>
    <t>OSM.2.2.1</t>
  </si>
  <si>
    <t>OSM.2.2.2</t>
  </si>
  <si>
    <t>OSM.2.2.3</t>
  </si>
  <si>
    <t>OSM.2.2.4</t>
  </si>
  <si>
    <t>OSM.2.2.5</t>
  </si>
  <si>
    <t>OSM.2.2.6</t>
  </si>
  <si>
    <t>% Total Sustainable Mortgages</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</si>
  <si>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</si>
  <si>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</si>
  <si>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</si>
  <si>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</si>
  <si>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</si>
  <si>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</si>
  <si>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</si>
  <si>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</si>
  <si>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</si>
  <si>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</si>
  <si>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</si>
  <si>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</si>
  <si>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</si>
  <si>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</si>
  <si>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</si>
  <si>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</si>
  <si>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</si>
  <si>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</si>
  <si>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</si>
  <si>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</si>
  <si>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</si>
  <si>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</si>
  <si>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</si>
  <si>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</si>
  <si>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</si>
  <si>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</si>
  <si>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</si>
  <si>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</si>
  <si>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</si>
  <si>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</si>
  <si>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</si>
  <si>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</si>
  <si>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</si>
  <si>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</si>
  <si>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</si>
  <si>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</si>
  <si>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</si>
  <si>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</si>
  <si>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</si>
  <si>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</si>
  <si>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</si>
  <si>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</si>
  <si>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</si>
  <si>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</si>
  <si>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</si>
  <si>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</si>
  <si>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</si>
  <si>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</si>
  <si>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</si>
  <si>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</si>
  <si>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</si>
  <si>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SM.2.4.45</t>
  </si>
  <si>
    <t>SM.2.4.46</t>
  </si>
  <si>
    <t>SM.2.4.47</t>
  </si>
  <si>
    <t>SM.2.4.48</t>
  </si>
  <si>
    <t>SM.2.4.49</t>
  </si>
  <si>
    <t>SM.2.4.50</t>
  </si>
  <si>
    <t>SM.2.4.51</t>
  </si>
  <si>
    <t>SM.2.4.52</t>
  </si>
  <si>
    <t>SM.2.4.53</t>
  </si>
  <si>
    <t>SM.2.4.54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</si>
  <si>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</si>
  <si>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</si>
  <si>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</si>
  <si>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</si>
  <si>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</si>
  <si>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</si>
  <si>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</si>
  <si>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</si>
  <si>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</si>
  <si>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</si>
  <si>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</si>
  <si>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</si>
  <si>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</si>
  <si>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</si>
  <si>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</si>
  <si>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</si>
  <si>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</si>
  <si>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</si>
  <si>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</si>
  <si>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</si>
  <si>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</si>
  <si>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</si>
  <si>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</si>
  <si>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</si>
  <si>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</si>
  <si>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</si>
  <si>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</si>
  <si>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</si>
  <si>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</si>
  <si>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</si>
  <si>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</si>
  <si>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</si>
  <si>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</si>
  <si>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</si>
  <si>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</si>
  <si>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</si>
  <si>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</si>
  <si>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</si>
  <si>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</si>
  <si>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</si>
  <si>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</si>
  <si>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</si>
  <si>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</si>
  <si>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</si>
  <si>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</si>
  <si>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</si>
  <si>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</si>
  <si>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</si>
  <si>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</si>
  <si>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</si>
  <si>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</si>
  <si>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</si>
  <si>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</si>
  <si>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</si>
  <si>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</si>
  <si>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</si>
  <si>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</si>
  <si>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</si>
  <si>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</si>
  <si>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</si>
  <si>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</si>
  <si>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</si>
  <si>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</si>
  <si>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</si>
  <si>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</si>
  <si>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</si>
  <si>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</si>
  <si>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</si>
  <si>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</si>
  <si>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</si>
  <si>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</si>
  <si>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</si>
  <si>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</si>
  <si>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OSM.2.8.1</t>
  </si>
  <si>
    <t>OSM.2.8.2</t>
  </si>
  <si>
    <t>OSM.2.8.3</t>
  </si>
  <si>
    <t>OSM.2.8.4</t>
  </si>
  <si>
    <t>SM.2.9.1</t>
  </si>
  <si>
    <t>OSM.2.9.1</t>
  </si>
  <si>
    <t>OSM.2.9.2</t>
  </si>
  <si>
    <t>OSM.2.9.3</t>
  </si>
  <si>
    <t>OSM.2.9.4</t>
  </si>
  <si>
    <t>OSM.2.9.5</t>
  </si>
  <si>
    <t>OSM.2.9.6</t>
  </si>
  <si>
    <t>OSM.2.9.7</t>
  </si>
  <si>
    <t>2.A Residential Cover Pool</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</si>
  <si>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</si>
  <si>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</si>
  <si>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</si>
  <si>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</si>
  <si>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</si>
  <si>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</si>
  <si>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</si>
  <si>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</si>
  <si>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</si>
  <si>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</si>
  <si>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</si>
  <si>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</si>
  <si>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</si>
  <si>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</si>
  <si>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</si>
  <si>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</si>
  <si>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</si>
  <si>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</si>
  <si>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</si>
  <si>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</si>
  <si>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</si>
  <si>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</si>
  <si>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</si>
  <si>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</si>
  <si>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</si>
  <si>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</si>
  <si>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</si>
  <si>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</si>
  <si>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</si>
  <si>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</si>
  <si>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</si>
  <si>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</si>
  <si>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</si>
  <si>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</si>
  <si>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</si>
  <si>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</si>
  <si>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</si>
  <si>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
  </si>
  <si>
    <t>OSM.2A.11.2</t>
  </si>
  <si>
    <t>OSM.2A.11.3</t>
  </si>
  <si>
    <t>OSM.2A.11.4</t>
  </si>
  <si>
    <t>OSM.2A.11.5</t>
  </si>
  <si>
    <t>OSM.2A.11.6</t>
  </si>
  <si>
    <t>OSM.2A.11.7</t>
  </si>
  <si>
    <t>OSM.2A.11.8</t>
  </si>
  <si>
    <t>OSM.2A.11.9</t>
  </si>
  <si>
    <t xml:space="preserve">12. Loan to Value (LTV) Information - INDEXED </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</si>
  <si>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</si>
  <si>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</si>
  <si>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</si>
  <si>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</si>
  <si>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</si>
  <si>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</si>
  <si>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</si>
  <si>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</si>
  <si>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</si>
  <si>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</si>
  <si>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</si>
  <si>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</si>
  <si>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</si>
  <si>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</si>
  <si>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</si>
  <si>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</si>
  <si>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</si>
  <si>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</si>
  <si>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</si>
  <si>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</si>
  <si>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</si>
  <si>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</si>
  <si>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</si>
  <si>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 xml:space="preserve">Subsidised housing </t>
  </si>
  <si>
    <t>SM.2A.13.5</t>
  </si>
  <si>
    <t>SM.2A.13.6</t>
  </si>
  <si>
    <t>OSM.2A.13.1</t>
  </si>
  <si>
    <t>OSM.2A.13.2</t>
  </si>
  <si>
    <t>OSM.2A.13.3</t>
  </si>
  <si>
    <t>OSM.2A.13.4</t>
  </si>
  <si>
    <t>OSM.2A.13.5</t>
  </si>
  <si>
    <t>OSM.2A.13.6</t>
  </si>
  <si>
    <t>OSM.2A.13.7</t>
  </si>
  <si>
    <t>OSM.2A.13.8</t>
  </si>
  <si>
    <t>OSM.2A.13.9</t>
  </si>
  <si>
    <t>OSM.2A.13.10</t>
  </si>
  <si>
    <t>SM.2A.14.1</t>
  </si>
  <si>
    <t>SM.2A.14.2</t>
  </si>
  <si>
    <t>SM.2A.14.3</t>
  </si>
  <si>
    <t>OSM.2A.14.1</t>
  </si>
  <si>
    <t>OSM.2A.14.2</t>
  </si>
  <si>
    <t>OSM.2A.14.3</t>
  </si>
  <si>
    <t>15. Energy Performance information of the financed RRE</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</si>
  <si>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</si>
  <si>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</si>
  <si>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</si>
  <si>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</si>
  <si>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</si>
  <si>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</si>
  <si>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</si>
  <si>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</si>
  <si>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</si>
  <si>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</si>
  <si>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</si>
  <si>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</si>
  <si>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</si>
  <si>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</si>
  <si>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</si>
  <si>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</si>
  <si>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</si>
  <si>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</si>
  <si>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</si>
  <si>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</si>
  <si>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</si>
  <si>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</si>
  <si>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16. Primary Energy intensity (kWh/m2 per year)</t>
  </si>
  <si>
    <t>SM.2A.16.1</t>
  </si>
  <si>
    <t>SM.2A.16.2</t>
  </si>
  <si>
    <t>SM.2A.16.3</t>
  </si>
  <si>
    <t>SM.2A.16.4</t>
  </si>
  <si>
    <t>SM.2A.16.5</t>
  </si>
  <si>
    <t>SM.2A.16.6</t>
  </si>
  <si>
    <t>SM.2A.16.7</t>
  </si>
  <si>
    <t>SM.2A.16.8</t>
  </si>
  <si>
    <t>SM.2A.16.9</t>
  </si>
  <si>
    <t>SM.2A.16.10</t>
  </si>
  <si>
    <t>SM.2A.16.11</t>
  </si>
  <si>
    <t>SM.2A.16.12</t>
  </si>
  <si>
    <t>SM.2A.16.13</t>
  </si>
  <si>
    <t>SM.2A.16.14</t>
  </si>
  <si>
    <t>SM.2A.16.15</t>
  </si>
  <si>
    <t>SM.2A.16.16</t>
  </si>
  <si>
    <t>SM.2A.16.17</t>
  </si>
  <si>
    <t>SM.2A.16.18</t>
  </si>
  <si>
    <t>SM.2A.16.19</t>
  </si>
  <si>
    <t>OSM.2A.16.1</t>
  </si>
  <si>
    <t>OSM.2A.16.2</t>
  </si>
  <si>
    <t>17. Property Age Structure</t>
  </si>
  <si>
    <t>% No. of dwellings</t>
  </si>
  <si>
    <t>SM.2A.17.1</t>
  </si>
  <si>
    <t>SM.2A.17.2</t>
  </si>
  <si>
    <t>SM.2A.17.3</t>
  </si>
  <si>
    <t>SM.2A.17.4</t>
  </si>
  <si>
    <t>SM.2A.17.5</t>
  </si>
  <si>
    <t>SM.2A.17.6</t>
  </si>
  <si>
    <t>SM.2A.17.7</t>
  </si>
  <si>
    <t>SM.2A.17.8</t>
  </si>
  <si>
    <t>SM.2A.17.9</t>
  </si>
  <si>
    <t>SM.2A.17.10</t>
  </si>
  <si>
    <t>SM.2A.17.11</t>
  </si>
  <si>
    <t>SM.2A.17.12</t>
  </si>
  <si>
    <t>SM.2A.17.13</t>
  </si>
  <si>
    <t>SM.2A.17.14</t>
  </si>
  <si>
    <t>OSM.2A.17.1</t>
  </si>
  <si>
    <t>OSM.2A.17.2</t>
  </si>
  <si>
    <t>OSM.2A.17.3</t>
  </si>
  <si>
    <t>OSM.2A.17.4</t>
  </si>
  <si>
    <t>OSM.2A.17.5</t>
  </si>
  <si>
    <t>OSM.2A.17.6</t>
  </si>
  <si>
    <t>OSM.2A.17.7</t>
  </si>
  <si>
    <t>OSM.2A.17.8</t>
  </si>
  <si>
    <t>OSM.2A.17.9</t>
  </si>
  <si>
    <t>OSM.2A.17.10</t>
  </si>
  <si>
    <t>18. Dwelling type</t>
  </si>
  <si>
    <t>SM.2A.18.1</t>
  </si>
  <si>
    <t>SM.2A.18.2</t>
  </si>
  <si>
    <t>SM.2A.18.3</t>
  </si>
  <si>
    <t>SM.2A.18.4</t>
  </si>
  <si>
    <t>SM.2A.18.5</t>
  </si>
  <si>
    <t>SM.2A.18.6</t>
  </si>
  <si>
    <t>SM.2A.18.7</t>
  </si>
  <si>
    <t>SM.2A.18.8</t>
  </si>
  <si>
    <t>OSM.2A.18.1</t>
  </si>
  <si>
    <t>19. New Residential Property</t>
  </si>
  <si>
    <t>SM.2A.19.1</t>
  </si>
  <si>
    <t>New Proprety</t>
  </si>
  <si>
    <t>SM.2A.19.2</t>
  </si>
  <si>
    <t>SM.2A.19.3</t>
  </si>
  <si>
    <t>SM.2A.19.4</t>
  </si>
  <si>
    <t>SM.2A.19.5</t>
  </si>
  <si>
    <t>OSM.2A.19.1</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</si>
  <si>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</si>
  <si>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</si>
  <si>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</si>
  <si>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</si>
  <si>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</si>
  <si>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</si>
  <si>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</si>
  <si>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</si>
  <si>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</si>
  <si>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</si>
  <si>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</si>
  <si>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</si>
  <si>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</si>
  <si>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</si>
  <si>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</si>
  <si>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</si>
  <si>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</si>
  <si>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</si>
  <si>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</si>
  <si>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</si>
  <si>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</si>
  <si>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</si>
  <si>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</si>
  <si>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</si>
  <si>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</si>
  <si>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</si>
  <si>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</si>
  <si>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</si>
  <si>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</si>
  <si>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</si>
  <si>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</si>
  <si>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</si>
  <si>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</si>
  <si>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</si>
  <si>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</si>
  <si>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</si>
  <si>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</si>
  <si>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</si>
  <si>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</si>
  <si>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</si>
  <si>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</si>
  <si>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</si>
  <si>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</si>
  <si>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</si>
  <si>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</si>
  <si>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</si>
  <si>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</si>
  <si>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</si>
  <si>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2.B Sustainable Commercial Cover Pool</t>
  </si>
  <si>
    <t>SM.2B.21.1</t>
  </si>
  <si>
    <t>SM.2B.21.2</t>
  </si>
  <si>
    <t>SM.2B.21.3</t>
  </si>
  <si>
    <t>SM.2B.21.4</t>
  </si>
  <si>
    <t>SM.2B.21.5</t>
  </si>
  <si>
    <t>SM.2B.21.6</t>
  </si>
  <si>
    <t>SM.2B.21.7</t>
  </si>
  <si>
    <t>SM.2B.21.8</t>
  </si>
  <si>
    <t>SM.2B.21.9</t>
  </si>
  <si>
    <t>SM.2B.21.10</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</si>
  <si>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</si>
  <si>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</si>
  <si>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</si>
  <si>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</si>
  <si>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</si>
  <si>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</si>
  <si>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</si>
  <si>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</si>
  <si>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</si>
  <si>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</si>
  <si>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</si>
  <si>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</si>
  <si>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</si>
  <si>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</si>
  <si>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</si>
  <si>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</si>
  <si>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SM.2B.22.1</t>
  </si>
  <si>
    <t>SM.2B.22.2</t>
  </si>
  <si>
    <t>SM.2B.22.3</t>
  </si>
  <si>
    <t>SM.2B.22.4</t>
  </si>
  <si>
    <t>SM.2B.22.5</t>
  </si>
  <si>
    <t>SM.2B.22.6</t>
  </si>
  <si>
    <t>SM.2B.22.7</t>
  </si>
  <si>
    <t>SM.2B.22.8</t>
  </si>
  <si>
    <t>SM.2B.22.9</t>
  </si>
  <si>
    <t>SM.2B.22.10</t>
  </si>
  <si>
    <t>OSM.2B.22.1</t>
  </si>
  <si>
    <t>OSM.2B.22.2</t>
  </si>
  <si>
    <t>OSM.2B.22.3</t>
  </si>
  <si>
    <t>OSM.2B.22.4</t>
  </si>
  <si>
    <t>OSM.2B.22.5</t>
  </si>
  <si>
    <t>OSM.2B.22.6</t>
  </si>
  <si>
    <t>OSM.2B.22.7</t>
  </si>
  <si>
    <t>OSM.2B.22.8</t>
  </si>
  <si>
    <t>OSM.2B.22.9</t>
  </si>
  <si>
    <t>SM.2B.23.1</t>
  </si>
  <si>
    <t>SM.2B.23.2</t>
  </si>
  <si>
    <t>SM.2B.23.3</t>
  </si>
  <si>
    <t>SM.2B.23.4</t>
  </si>
  <si>
    <t>SM.2B.23.5</t>
  </si>
  <si>
    <t>SM.2B.23.6</t>
  </si>
  <si>
    <t>SM.2B.23.7</t>
  </si>
  <si>
    <t>SM.2B.23.8</t>
  </si>
  <si>
    <t>SM.2B.23.9</t>
  </si>
  <si>
    <t>SM.2B.23.10</t>
  </si>
  <si>
    <t>OSM.2B.23.1</t>
  </si>
  <si>
    <t>OSM.2B.23.2</t>
  </si>
  <si>
    <t>OSM.2B.23.3</t>
  </si>
  <si>
    <t>OSM.2B.23.4</t>
  </si>
  <si>
    <t>OSM.2B.23.5</t>
  </si>
  <si>
    <t>OSM.2B.23.6</t>
  </si>
  <si>
    <t>OSM.2B.23.7</t>
  </si>
  <si>
    <t>OSM.2B.23.8</t>
  </si>
  <si>
    <t>OSM.2B.23.9</t>
  </si>
  <si>
    <t>SM.2B.24.1</t>
  </si>
  <si>
    <t>SM.2B.24.2</t>
  </si>
  <si>
    <t>SM.2B.24.3</t>
  </si>
  <si>
    <t>SM.2B.24.4</t>
  </si>
  <si>
    <t>SM.2B.24.5</t>
  </si>
  <si>
    <t>SM.2B.24.6</t>
  </si>
  <si>
    <t>SM.2B.24.7</t>
  </si>
  <si>
    <t>SM.2B.24.8</t>
  </si>
  <si>
    <t>SM.2B.24.9</t>
  </si>
  <si>
    <t>SM.2B.24.10</t>
  </si>
  <si>
    <t>SM.2B.24.11</t>
  </si>
  <si>
    <t>SM.2B.24.12</t>
  </si>
  <si>
    <t>SM.2B.24.13</t>
  </si>
  <si>
    <t>OSM.2B.24.1</t>
  </si>
  <si>
    <t>OSM.2B.24.2</t>
  </si>
  <si>
    <t>OSM.2B.24.3</t>
  </si>
  <si>
    <t>OSM.2B.24.4</t>
  </si>
  <si>
    <t>OSM.2B.24.5</t>
  </si>
  <si>
    <t>OSM.2B.24.6</t>
  </si>
  <si>
    <t>OSM.2B.24.7</t>
  </si>
  <si>
    <t>OSM.2B.24.8</t>
  </si>
  <si>
    <t>OSM.2B.24.9</t>
  </si>
  <si>
    <t>OSM.2B.24.10</t>
  </si>
  <si>
    <t>OSM.2B.24.11</t>
  </si>
  <si>
    <t>OSM.2B.24.12</t>
  </si>
  <si>
    <t>OSM.2B.24.13</t>
  </si>
  <si>
    <t>OSM.2B.24.14</t>
  </si>
  <si>
    <t>25. EPC  Information of the financed CRE</t>
  </si>
  <si>
    <t>SM.2B.25.1</t>
  </si>
  <si>
    <t>SM.2B.25.2</t>
  </si>
  <si>
    <t>SM.2B.25.3</t>
  </si>
  <si>
    <t>SM.2B.25.4</t>
  </si>
  <si>
    <t>SM.2B.25.5</t>
  </si>
  <si>
    <t>SM.2B.25.6</t>
  </si>
  <si>
    <t>SM.2B.25.7</t>
  </si>
  <si>
    <t>SM.2B.25.8</t>
  </si>
  <si>
    <t>SM.2B.25.9</t>
  </si>
  <si>
    <t>SM.2B.25.10</t>
  </si>
  <si>
    <t>SM.2B.25.11</t>
  </si>
  <si>
    <t>SM.2B.25.12</t>
  </si>
  <si>
    <t>SM.2B.25.13</t>
  </si>
  <si>
    <t>SM.2B.25.14</t>
  </si>
  <si>
    <t>SM.2B.25.15</t>
  </si>
  <si>
    <t>SM.2B.25.16</t>
  </si>
  <si>
    <t>SM.2B.25.17</t>
  </si>
  <si>
    <t>SM.2B.25.18</t>
  </si>
  <si>
    <t>SM.2B.25.19</t>
  </si>
  <si>
    <t>OSM.2B.25.1</t>
  </si>
  <si>
    <t>OSM.2B.25.2</t>
  </si>
  <si>
    <t>OSM.2B.25.3</t>
  </si>
  <si>
    <t>26. Average energy use intensity (kWh/m2 per year)</t>
  </si>
  <si>
    <t>% No. of  CRE</t>
  </si>
  <si>
    <t>SM.2B.26.1</t>
  </si>
  <si>
    <t>SM.2B.26.2</t>
  </si>
  <si>
    <t>SM.2B.26.3</t>
  </si>
  <si>
    <t>SM.2B.26.4</t>
  </si>
  <si>
    <t>SM.2B.26.5</t>
  </si>
  <si>
    <t>SM.2B.26.6</t>
  </si>
  <si>
    <t>SM.2B.26.7</t>
  </si>
  <si>
    <t>SM.2B.26.8</t>
  </si>
  <si>
    <t>SM.2B.26.9</t>
  </si>
  <si>
    <t>SM.2B.26.10</t>
  </si>
  <si>
    <t>SM.2B.26.11</t>
  </si>
  <si>
    <t>SM.2B.26.12</t>
  </si>
  <si>
    <t>SM.2B.26.13</t>
  </si>
  <si>
    <t>SM.2B.26.14</t>
  </si>
  <si>
    <t>SM.2B.26.15</t>
  </si>
  <si>
    <t>SM.2B.26.16</t>
  </si>
  <si>
    <t>SM.2B.26.17</t>
  </si>
  <si>
    <t>SM.2B.26.18</t>
  </si>
  <si>
    <t>SM.2B.26.19</t>
  </si>
  <si>
    <t>27. CRE Age Structure</t>
  </si>
  <si>
    <t>SM.2B.27.1</t>
  </si>
  <si>
    <t>SM.2B.27.2</t>
  </si>
  <si>
    <t>SM.2B.27.3</t>
  </si>
  <si>
    <t>SM.2B.27.4</t>
  </si>
  <si>
    <t>SM.2B.27.5</t>
  </si>
  <si>
    <t>SM.2B.27.6</t>
  </si>
  <si>
    <t>SM.2B.27.7</t>
  </si>
  <si>
    <t>SM.2B.27.8</t>
  </si>
  <si>
    <t>SM.2B.27.9</t>
  </si>
  <si>
    <t>SM.2B.27.10</t>
  </si>
  <si>
    <t>SM.2B.27.11</t>
  </si>
  <si>
    <t>SM.2B.27.12</t>
  </si>
  <si>
    <t>SM.2B.27.13</t>
  </si>
  <si>
    <t>SM.2B.27.14</t>
  </si>
  <si>
    <t>OSM.2B.27.1</t>
  </si>
  <si>
    <t>OSM.2B.27.2</t>
  </si>
  <si>
    <t>OSM.2B.27.3</t>
  </si>
  <si>
    <t>OSM.2B.27.4</t>
  </si>
  <si>
    <t>OSM.2B.27.5</t>
  </si>
  <si>
    <t>OSM.2B.27.6</t>
  </si>
  <si>
    <t>OSM.2B.27.7</t>
  </si>
  <si>
    <t>OSM.2B.27.8</t>
  </si>
  <si>
    <t>OSM.2B.27.9</t>
  </si>
  <si>
    <t>OSM.2B.27.10</t>
  </si>
  <si>
    <t>28. New Commercial Property</t>
  </si>
  <si>
    <t>SM.2B.28.1</t>
  </si>
  <si>
    <t>New property</t>
  </si>
  <si>
    <t>SM.2B.28.2</t>
  </si>
  <si>
    <t>SM.2B.28.3</t>
  </si>
  <si>
    <t>SM.2B.28.4</t>
  </si>
  <si>
    <t>SM.2B.28.5</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</si>
  <si>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</si>
  <si>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</si>
  <si>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</si>
  <si>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</si>
  <si>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</si>
  <si>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</si>
  <si>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</si>
  <si>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</si>
  <si>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</si>
  <si>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</si>
  <si>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</si>
  <si>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</si>
  <si>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</si>
  <si>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</si>
  <si>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</si>
  <si>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</si>
  <si>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</si>
  <si>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</si>
  <si>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</si>
  <si>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</si>
  <si>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</si>
  <si>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</si>
  <si>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</si>
  <si>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</si>
  <si>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</si>
  <si>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r>
      <t>The Site is intended for use as a directory of information relating to certain covered bond products ("</t>
    </r>
    <r>
      <rPr>
        <b/>
        <sz val="13"/>
        <color rgb="FF1E1B1D"/>
        <rFont val="Calibri"/>
        <family val="2"/>
        <scheme val="minor"/>
      </rPr>
      <t>Products</t>
    </r>
    <r>
      <rPr>
        <sz val="13"/>
        <color rgb="FF1E1B1D"/>
        <rFont val="Calibri"/>
        <family val="2"/>
        <scheme val="minor"/>
      </rPr>
      <t>") (the "</t>
    </r>
    <r>
      <rPr>
        <b/>
        <sz val="13"/>
        <color rgb="FF1E1B1D"/>
        <rFont val="Calibri"/>
        <family val="2"/>
        <scheme val="minor"/>
      </rPr>
      <t>Product Information</t>
    </r>
    <r>
      <rPr>
        <sz val="13"/>
        <color rgb="FF1E1B1D"/>
        <rFont val="Calibri"/>
        <family val="2"/>
        <scheme val="minor"/>
      </rPr>
      <t>") by an issuer of ("</t>
    </r>
    <r>
      <rPr>
        <b/>
        <sz val="13"/>
        <color rgb="FF1E1B1D"/>
        <rFont val="Calibri"/>
        <family val="2"/>
        <scheme val="minor"/>
      </rPr>
      <t>Issuer</t>
    </r>
    <r>
      <rPr>
        <sz val="13"/>
        <color rgb="FF1E1B1D"/>
        <rFont val="Calibri"/>
        <family val="2"/>
        <scheme val="minor"/>
      </rPr>
      <t>"), or potential investor in ("</t>
    </r>
    <r>
      <rPr>
        <b/>
        <sz val="13"/>
        <color rgb="FF1E1B1D"/>
        <rFont val="Calibri"/>
        <family val="2"/>
        <scheme val="minor"/>
      </rPr>
      <t>Investor</t>
    </r>
    <r>
      <rPr>
        <sz val="13"/>
        <color rgb="FF1E1B1D"/>
        <rFont val="Calibri"/>
        <family val="2"/>
        <scheme val="minor"/>
      </rPr>
      <t>"), such Products (an Issuer, Investor, or any other person accessing this Site, each a "</t>
    </r>
    <r>
      <rPr>
        <b/>
        <sz val="13"/>
        <color rgb="FF1E1B1D"/>
        <rFont val="Calibri"/>
        <family val="2"/>
        <scheme val="minor"/>
      </rPr>
      <t>User</t>
    </r>
    <r>
      <rPr>
        <sz val="13"/>
        <color rgb="FF1E1B1D"/>
        <rFont val="Calibri"/>
        <family val="2"/>
        <scheme val="minor"/>
      </rPr>
      <t>" or "</t>
    </r>
    <r>
      <rPr>
        <b/>
        <sz val="13"/>
        <color rgb="FF1E1B1D"/>
        <rFont val="Calibri"/>
        <family val="2"/>
        <scheme val="minor"/>
      </rPr>
      <t>you</t>
    </r>
    <r>
      <rPr>
        <sz val="13"/>
        <color rgb="FF1E1B1D"/>
        <rFont val="Calibri"/>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</si>
  <si>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Calibri"/>
        <family val="2"/>
        <scheme val="minor"/>
      </rPr>
      <t>T&amp;Cs</t>
    </r>
    <r>
      <rPr>
        <sz val="13"/>
        <color rgb="FF1E1B1D"/>
        <rFont val="Calibri"/>
        <family val="2"/>
        <scheme val="minor"/>
      </rPr>
      <t>") on which (a) an Issuer; (b) Investor; or (c) any other User, may make use of the Site. Section A applies primarily to Investors, and Section B applies primarily to Issuers. The General T&amp;Cs in Section C apply to all Users.</t>
    </r>
  </si>
  <si>
    <r>
      <rPr>
        <b/>
        <sz val="13"/>
        <color rgb="FF1E1B1D"/>
        <rFont val="Calibri"/>
        <family val="2"/>
        <scheme val="minor"/>
      </rPr>
      <t>Our Acceptable Use Policy</t>
    </r>
    <r>
      <rPr>
        <sz val="13"/>
        <color rgb="FF1E1B1D"/>
        <rFont val="Calibri"/>
        <family val="2"/>
        <scheme val="minor"/>
      </rPr>
      <t> and </t>
    </r>
    <r>
      <rPr>
        <b/>
        <sz val="13"/>
        <color rgb="FF1E1B1D"/>
        <rFont val="Calibri"/>
        <family val="2"/>
        <scheme val="minor"/>
      </rPr>
      <t>Privacy Policy</t>
    </r>
    <r>
      <rPr>
        <sz val="13"/>
        <color rgb="FF1E1B1D"/>
        <rFont val="Calibri"/>
        <family val="2"/>
        <scheme val="minor"/>
      </rPr>
      <t> are incorporated into these T&amp;Cs.</t>
    </r>
  </si>
  <si>
    <r>
      <t xml:space="preserve"> Please read the T&amp;Cs carefully before you start to use the Site. By clicking </t>
    </r>
    <r>
      <rPr>
        <b/>
        <sz val="13"/>
        <color rgb="FF1E1B1D"/>
        <rFont val="Calibri"/>
        <family val="2"/>
        <scheme val="minor"/>
      </rPr>
      <t>'Accept'</t>
    </r>
    <r>
      <rPr>
        <sz val="13"/>
        <color rgb="FF1E1B1D"/>
        <rFont val="Calibri"/>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</si>
  <si>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</si>
  <si>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</si>
  <si>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</si>
  <si>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</si>
  <si>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</si>
  <si>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</si>
  <si>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Calibri"/>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Calibri"/>
        <family val="2"/>
        <scheme val="minor"/>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</si>
  <si>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</si>
  <si>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</si>
  <si>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</si>
  <si>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</si>
  <si>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</si>
  <si>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</si>
  <si>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</si>
  <si>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</si>
  <si>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</si>
  <si>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</si>
  <si>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</si>
  <si>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</si>
  <si>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</si>
  <si>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</si>
  <si>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</si>
  <si>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</si>
  <si>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</si>
  <si>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</si>
  <si>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</si>
  <si>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</si>
  <si>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</si>
  <si>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</si>
  <si>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</si>
  <si>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</si>
  <si>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</si>
  <si>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</si>
  <si>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</si>
  <si>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</si>
  <si>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</si>
  <si>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</si>
  <si>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</si>
  <si>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</si>
  <si>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</si>
  <si>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Calibri"/>
        <family val="2"/>
        <scheme val="minor"/>
      </rPr>
      <t>User Details</t>
    </r>
    <r>
      <rPr>
        <sz val="13"/>
        <rFont val="Calibri"/>
        <family val="2"/>
        <scheme val="minor"/>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</si>
  <si>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</si>
  <si>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</si>
  <si>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</si>
  <si>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</si>
  <si>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</si>
  <si>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</si>
  <si>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</si>
  <si>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</si>
  <si>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</si>
  <si>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Calibri"/>
        <family val="2"/>
        <scheme val="minor"/>
      </rPr>
      <t>Acceptable Use Policy</t>
    </r>
    <r>
      <rPr>
        <sz val="13"/>
        <color rgb="FF1E1B1D"/>
        <rFont val="Calibri"/>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Calibri"/>
        <family val="2"/>
        <scheme val="minor"/>
      </rPr>
      <t>Acceptable Use Policy</t>
    </r>
    <r>
      <rPr>
        <sz val="13"/>
        <color rgb="FF1E1B1D"/>
        <rFont val="Calibri"/>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</si>
  <si>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</si>
  <si>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</si>
  <si>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</si>
  <si>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</si>
  <si>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</si>
  <si>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</si>
  <si>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</si>
  <si>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</si>
  <si>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</si>
  <si>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</si>
  <si>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</si>
  <si>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</si>
  <si>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</si>
  <si>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</si>
  <si>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</si>
  <si>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</si>
  <si>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</si>
  <si>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</si>
  <si>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</si>
  <si>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</si>
  <si>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</si>
  <si>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</si>
  <si>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</si>
  <si>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</si>
  <si>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</si>
  <si>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</si>
  <si>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</si>
  <si>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</si>
  <si>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</si>
  <si>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</si>
  <si>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</si>
  <si>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</si>
  <si>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</si>
  <si>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</si>
  <si>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</si>
  <si>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</si>
  <si>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</si>
  <si>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</si>
  <si>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</si>
  <si>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</si>
  <si>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</si>
  <si>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</si>
  <si>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</si>
  <si>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</si>
  <si>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</si>
  <si>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</si>
  <si>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</si>
  <si>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</si>
  <si>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</si>
  <si>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</si>
  <si>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</si>
  <si>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</si>
  <si>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</si>
  <si>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</si>
  <si>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</si>
  <si>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</si>
  <si>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</si>
  <si>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</si>
  <si>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</si>
  <si>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</si>
  <si>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</si>
  <si>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</si>
  <si>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</si>
  <si>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</si>
  <si>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</si>
  <si>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</si>
  <si>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</si>
  <si>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Calibri"/>
        <family val="2"/>
        <scheme val="minor"/>
      </rPr>
      <t>we</t>
    </r>
    <r>
      <rPr>
        <sz val="13"/>
        <color rgb="FF1E1B1D"/>
        <rFont val="Calibri"/>
        <family val="2"/>
        <scheme val="minor"/>
      </rPr>
      <t>" or "</t>
    </r>
    <r>
      <rPr>
        <b/>
        <sz val="13"/>
        <color rgb="FF1E1B1D"/>
        <rFont val="Calibri"/>
        <family val="2"/>
        <scheme val="minor"/>
      </rPr>
      <t>us</t>
    </r>
    <r>
      <rPr>
        <sz val="13"/>
        <color rgb="FF1E1B1D"/>
        <rFont val="Calibri"/>
        <family val="2"/>
        <scheme val="minor"/>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</si>
  <si>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Calibri"/>
        <family val="2"/>
        <scheme val="minor"/>
      </rPr>
      <t>you</t>
    </r>
    <r>
      <rPr>
        <sz val="13"/>
        <rFont val="Calibri"/>
        <family val="2"/>
        <scheme val="minor"/>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</si>
  <si>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Calibri"/>
        <family val="2"/>
        <scheme val="minor"/>
      </rPr>
      <t>loi relative à la protection de la vie privée à l'égard des traitements de données à caractère personnel / wet tot bescherming van de persoonlijke levensfeer ten opzichte van de verwerking van persoonsgegevens</t>
    </r>
    <r>
      <rPr>
        <sz val="13"/>
        <rFont val="Calibri"/>
        <family val="2"/>
        <scheme val="minor"/>
      </rPr>
      <t>) (the "</t>
    </r>
    <r>
      <rPr>
        <b/>
        <sz val="13"/>
        <rFont val="Calibri"/>
        <family val="2"/>
        <scheme val="minor"/>
      </rPr>
      <t>Belgian DPL</t>
    </r>
    <r>
      <rPr>
        <sz val="13"/>
        <rFont val="Calibri"/>
        <family val="2"/>
        <scheme val="minor"/>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</si>
  <si>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</si>
  <si>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</si>
  <si>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</si>
  <si>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</si>
  <si>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</si>
  <si>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</si>
  <si>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</si>
  <si>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</si>
  <si>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</si>
  <si>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</si>
  <si>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</si>
  <si>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</si>
  <si>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</si>
  <si>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</si>
  <si>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</si>
  <si>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</si>
  <si>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</si>
  <si>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Calibri"/>
        <family val="2"/>
        <scheme val="minor"/>
      </rPr>
      <t>EEA</t>
    </r>
    <r>
      <rPr>
        <sz val="13"/>
        <rFont val="Calibri"/>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</si>
  <si>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</si>
  <si>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</si>
  <si>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</si>
  <si>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</si>
  <si>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</si>
  <si>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</si>
  <si>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</si>
  <si>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</si>
  <si>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</si>
  <si>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</si>
  <si>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</si>
  <si>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</si>
  <si>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&gt; 60 months</t>
  </si>
  <si>
    <t>2025  Version</t>
  </si>
  <si>
    <t>Worksheet G1. Crisis M Payment Holidays</t>
  </si>
  <si>
    <t>HTT 2025</t>
  </si>
  <si>
    <t>Cover Pool's FIGI Identifier (non-mandatory)</t>
  </si>
  <si>
    <t>G.1.1.5</t>
  </si>
  <si>
    <t>G.1.1.6</t>
  </si>
  <si>
    <t>Basel Compliance, subject to national jurisdiction (Y/N)</t>
  </si>
  <si>
    <t>NZD</t>
  </si>
  <si>
    <t>total</t>
  </si>
  <si>
    <t>% No. of Dwellings with no CO2 data</t>
  </si>
  <si>
    <t>&gt;  12 - ≤ 24 months</t>
  </si>
  <si>
    <t>&gt; 24 - ≤ 36 months</t>
  </si>
  <si>
    <t>&gt; 36 - ≤ 60 months</t>
  </si>
  <si>
    <t>% Defaulted Loans pursuant Art 178 CRR</t>
  </si>
  <si>
    <t>Frequently Asked Questions (FAQ)</t>
  </si>
  <si>
    <t>Please delete this tab once you have completed this file</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</si>
  <si>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</si>
  <si>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</si>
  <si>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</si>
  <si>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</si>
  <si>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</si>
  <si>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</si>
  <si>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</si>
  <si>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 xml:space="preserve">The HTT is compulsory in order to be considered Covered Bond Label compliant. The NTT can be added in order to provide further information at national discretion. </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</si>
  <si>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</si>
  <si>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</si>
  <si>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</si>
  <si>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</si>
  <si>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</si>
  <si>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r>
      <t>The HTT shoul</t>
    </r>
    <r>
      <rPr>
        <sz val="11"/>
        <rFont val="Calibri"/>
        <family val="2"/>
        <scheme val="minor"/>
      </rPr>
      <t>d be posted in the same location as the National Transparency Template (NTT) is currently posted, i.e. on the issuer's website. There is no common platform for the HTT.</t>
    </r>
  </si>
  <si>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</si>
  <si>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</si>
  <si>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</si>
  <si>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</si>
  <si>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</si>
  <si>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</si>
  <si>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</si>
  <si>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</si>
  <si>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</si>
  <si>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</si>
  <si>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</si>
  <si>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</si>
  <si>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</si>
  <si>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</si>
  <si>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</si>
  <si>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 xml:space="preserve">Liquid assets are defined as central bank eligible assets, substitute and other marketable assets. This total is calculated over both outstanding covered bonds and outstanding cover assets. </t>
  </si>
  <si>
    <t>Question 10: How should the "expected" and "contractual" columns of the "Cover pool amortisation profile" be understood?</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</si>
  <si>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</si>
  <si>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</si>
  <si>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</si>
  <si>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</si>
  <si>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</si>
  <si>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Question 12: How should the cover assets and covered bonds distribution by currency be populated in section 3.6 and 3.7 in Tab A. HTT General?</t>
  </si>
  <si>
    <t>Response 12</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</si>
  <si>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</si>
  <si>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Question 13: How should the covered bonds distribution by interest rate be populated in section 3.8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</si>
  <si>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</si>
  <si>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</si>
  <si>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14: How should arrears be populated in Tab E. Optional ECB-ECAIs data?</t>
  </si>
  <si>
    <t>Response 14</t>
  </si>
  <si>
    <t xml:space="preserve">Performing loans should be excluded from the "1-&lt;30 days" bucket. If a loan is in arrears, please report the entire principal amount for the loan, not just the instalment that is in arrears. </t>
  </si>
  <si>
    <t>Question 15: What is the Cover Pools' FIGI identifier and where can I find it?</t>
  </si>
  <si>
    <t>Response 15</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</si>
  <si>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</si>
  <si>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r>
      <t>Is sustainability based on s</t>
    </r>
    <r>
      <rPr>
        <b/>
        <sz val="11"/>
        <rFont val="Calibri"/>
        <family val="2"/>
        <scheme val="minor"/>
      </rPr>
      <t>ustainable assets not present in the cover pool</t>
    </r>
    <r>
      <rPr>
        <sz val="11"/>
        <rFont val="Calibri"/>
        <family val="2"/>
        <scheme val="minor"/>
      </rPr>
      <t>?</t>
    </r>
  </si>
  <si>
    <t>Who has provided Second Party Opinion</t>
  </si>
  <si>
    <t>ISS ESG INC</t>
  </si>
  <si>
    <t xml:space="preserve">Further details on proceeds strategy </t>
  </si>
  <si>
    <t>https://www.credem.it/content/credem/it/gruppo-credem/sostenibilita/documentazione-bond-esg.html</t>
  </si>
  <si>
    <r>
      <t xml:space="preserve">Is sustainability based on </t>
    </r>
    <r>
      <rPr>
        <b/>
        <sz val="11"/>
        <rFont val="Calibri"/>
        <family val="2"/>
        <scheme val="minor"/>
      </rPr>
      <t>sustainable collateral assets present in the cover pool</t>
    </r>
    <r>
      <rPr>
        <sz val="11"/>
        <rFont val="Calibri"/>
        <family val="2"/>
        <scheme val="minor"/>
      </rPr>
      <t>?</t>
    </r>
  </si>
  <si>
    <t>No</t>
  </si>
  <si>
    <t>Cristina Grasselli
Alessandro Stangalini
Stefano Sibari
Federica Vacondio
Andrea Brigandì</t>
  </si>
  <si>
    <t>31/12/2025</t>
  </si>
  <si>
    <t>Cut-off Date: 31/12/2025</t>
  </si>
  <si>
    <t>Reporting Date: 27/01/2026</t>
  </si>
  <si>
    <t>Deloitte &amp; Touche S.p.A.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</si>
</sst>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_(* #,##0_);_(* \(#,##0\);_(* &quot;-&quot;_);_(@_)"/>
    <numFmt numFmtId="165" formatCode="_(* #,##0.00_);_(* \(#,##0.00\);_(* &quot;-&quot;??_);_(@_)"/>
    <numFmt numFmtId="166" formatCode="#,##0.0"/>
    <numFmt numFmtId="167" formatCode="0.0%"/>
    <numFmt numFmtId="168" formatCode="0.0"/>
    <numFmt numFmtId="169" formatCode="0.000%"/>
    <numFmt numFmtId="170" formatCode="#,##0_ ;\-#,##0\ "/>
    <numFmt numFmtId="171" formatCode="_ * #,##0.00_ ;_ * \-#,##0.00_ ;_ * &quot;-&quot;??_ ;_ @_ "/>
  </numFmts>
  <fonts count="60"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24"/>
      <color theme="1"/>
      <name val="Calibri"/>
      <family val="2"/>
      <scheme val="minor"/>
    </font>
    <font>
      <sz val="10"/>
      <color theme="1"/>
      <name val="Arial"/>
      <family val="2"/>
    </font>
    <font>
      <sz val="11"/>
      <name val="Calibri"/>
      <family val="2"/>
      <scheme val="minor"/>
    </font>
    <font>
      <b/>
      <sz val="14"/>
      <color theme="0"/>
      <name val="Calibri"/>
      <family val="2"/>
      <scheme val="minor"/>
    </font>
    <font>
      <b/>
      <u/>
      <sz val="11"/>
      <name val="Calibri"/>
      <family val="2"/>
      <scheme val="minor"/>
    </font>
    <font>
      <u/>
      <sz val="11"/>
      <color theme="10"/>
      <name val="Calibri"/>
      <family val="2"/>
      <scheme val="minor"/>
    </font>
    <font>
      <b/>
      <sz val="11"/>
      <name val="Calibri"/>
      <family val="2"/>
      <scheme val="minor"/>
    </font>
    <font>
      <i/>
      <sz val="11"/>
      <name val="Calibri"/>
      <family val="2"/>
      <scheme val="minor"/>
    </font>
    <font>
      <b/>
      <u/>
      <sz val="11"/>
      <color theme="10"/>
      <name val="Calibri"/>
      <family val="2"/>
      <scheme val="minor"/>
    </font>
    <font>
      <b/>
      <i/>
      <sz val="11"/>
      <name val="Calibri"/>
      <family val="2"/>
      <scheme val="minor"/>
    </font>
    <font>
      <b/>
      <sz val="10"/>
      <color theme="1"/>
      <name val="Calibri"/>
      <family val="2"/>
      <scheme val="minor"/>
    </font>
    <font>
      <i/>
      <sz val="11"/>
      <color theme="1"/>
      <name val="Calibri"/>
      <family val="2"/>
      <scheme val="minor"/>
    </font>
    <font>
      <sz val="10"/>
      <name val="Arial"/>
      <family val="2"/>
    </font>
    <font>
      <i/>
      <sz val="9"/>
      <name val="Calibri"/>
      <family val="2"/>
      <scheme val="minor"/>
    </font>
    <font>
      <i/>
      <u/>
      <sz val="9"/>
      <name val="Calibri"/>
      <family val="2"/>
      <scheme val="minor"/>
    </font>
    <font>
      <sz val="11"/>
      <color theme="6" tint="-0.249977111117893"/>
      <name val="Calibri"/>
      <family val="2"/>
      <scheme val="minor"/>
    </font>
    <font>
      <b/>
      <sz val="11"/>
      <color rgb="FFFF0000"/>
      <name val="Calibri"/>
      <family val="2"/>
      <scheme val="minor"/>
    </font>
    <font>
      <u/>
      <sz val="11"/>
      <name val="Calibri"/>
      <family val="2"/>
      <scheme val="minor"/>
    </font>
    <font>
      <b/>
      <i/>
      <sz val="14"/>
      <color theme="0"/>
      <name val="Calibri"/>
      <family val="2"/>
      <scheme val="minor"/>
    </font>
    <font>
      <b/>
      <sz val="10"/>
      <name val="Calibri"/>
      <family val="2"/>
      <scheme val="minor"/>
    </font>
    <font>
      <b/>
      <i/>
      <sz val="10"/>
      <name val="Calibri"/>
      <family val="2"/>
      <scheme val="minor"/>
    </font>
    <font>
      <b/>
      <sz val="11"/>
      <color theme="0"/>
      <name val="Calibri"/>
      <family val="2"/>
      <scheme val="minor"/>
    </font>
    <font>
      <i/>
      <sz val="11"/>
      <color rgb="FF0070C0"/>
      <name val="Calibri"/>
      <family val="2"/>
      <scheme val="minor"/>
    </font>
    <font>
      <b/>
      <sz val="8"/>
      <name val="Calibri"/>
      <family val="2"/>
      <scheme val="minor"/>
    </font>
    <font>
      <sz val="8"/>
      <color rgb="FFFF0000"/>
      <name val="Calibri"/>
      <family val="2"/>
      <scheme val="minor"/>
    </font>
    <font>
      <b/>
      <sz val="8"/>
      <color rgb="FFFF0000"/>
      <name val="Calibri"/>
      <family val="2"/>
      <scheme val="minor"/>
    </font>
    <font>
      <sz val="11"/>
      <color theme="0"/>
      <name val="Calibri"/>
      <family val="2"/>
      <scheme val="minor"/>
    </font>
    <font>
      <b/>
      <sz val="24"/>
      <color theme="5" tint="-0.249977111117893"/>
      <name val="Calibri"/>
      <family val="2"/>
      <scheme val="minor"/>
    </font>
    <font>
      <sz val="9"/>
      <color theme="1"/>
      <name val="Calibri"/>
      <family val="2"/>
      <scheme val="minor"/>
    </font>
    <font>
      <b/>
      <sz val="14"/>
      <color theme="1"/>
      <name val="Calibri"/>
      <family val="2"/>
      <scheme val="minor"/>
    </font>
    <font>
      <b/>
      <sz val="20"/>
      <color theme="1"/>
      <name val="Calibri"/>
      <family val="2"/>
      <scheme val="minor"/>
    </font>
    <font>
      <b/>
      <sz val="16"/>
      <color theme="1"/>
      <name val="Calibri"/>
      <family val="2"/>
      <scheme val="minor"/>
    </font>
    <font>
      <sz val="10"/>
      <name val="Calibri"/>
      <family val="2"/>
      <scheme val="minor"/>
    </font>
    <font>
      <sz val="11"/>
      <color theme="1"/>
      <name val="Calibri"/>
      <family val="2"/>
    </font>
    <font>
      <sz val="8"/>
      <name val="Arial"/>
      <family val="2"/>
    </font>
    <font>
      <sz val="11"/>
      <name val="Calibri"/>
      <family val="2"/>
    </font>
    <font>
      <b/>
      <sz val="9"/>
      <color indexed="81"/>
      <name val="Tahoma"/>
      <family val="2"/>
    </font>
    <font>
      <sz val="9"/>
      <color indexed="81"/>
      <name val="Tahoma"/>
      <family val="2"/>
    </font>
    <font>
      <b/>
      <sz val="24"/>
      <color theme="9" tint="-0.249977111117893"/>
      <name val="Calibri"/>
      <family val="2"/>
      <scheme val="minor"/>
    </font>
    <font>
      <b/>
      <sz val="11"/>
      <name val="Calibri"/>
      <family val="2"/>
    </font>
    <font>
      <b/>
      <i/>
      <sz val="11"/>
      <name val="Calibri"/>
      <family val="2"/>
    </font>
    <font>
      <sz val="11"/>
      <color indexed="8"/>
      <name val="Calibri"/>
      <family val="2"/>
    </font>
    <font>
      <b/>
      <sz val="11.5"/>
      <color rgb="FF1E1B1D"/>
      <name val="Calibri"/>
      <family val="2"/>
      <scheme val="minor"/>
    </font>
    <font>
      <sz val="13"/>
      <color rgb="FF1E1B1D"/>
      <name val="Calibri"/>
      <family val="2"/>
      <scheme val="minor"/>
    </font>
    <font>
      <b/>
      <sz val="14"/>
      <name val="Calibri"/>
      <family val="2"/>
      <scheme val="minor"/>
    </font>
    <font>
      <sz val="13"/>
      <color theme="1"/>
      <name val="Calibri"/>
      <family val="2"/>
      <scheme val="minor"/>
    </font>
    <font>
      <b/>
      <sz val="13"/>
      <color rgb="FF1E1B1D"/>
      <name val="Calibri"/>
      <family val="2"/>
      <scheme val="minor"/>
    </font>
    <font>
      <b/>
      <sz val="13"/>
      <name val="Calibri"/>
      <family val="2"/>
      <scheme val="minor"/>
    </font>
    <font>
      <sz val="13"/>
      <name val="Calibri"/>
      <family val="2"/>
      <scheme val="minor"/>
    </font>
    <font>
      <b/>
      <sz val="13"/>
      <color rgb="FF333333"/>
      <name val="Calibri"/>
      <family val="2"/>
      <scheme val="minor"/>
    </font>
    <font>
      <i/>
      <sz val="13"/>
      <name val="Calibri"/>
      <family val="2"/>
      <scheme val="minor"/>
    </font>
    <font>
      <u/>
      <sz val="11"/>
      <color theme="0"/>
      <name val="Calibri"/>
      <family val="2"/>
      <scheme val="minor"/>
    </font>
    <font>
      <sz val="24"/>
      <color theme="1"/>
      <name val="Calibri"/>
      <family val="2"/>
      <scheme val="minor"/>
    </font>
    <font>
      <sz val="9"/>
      <color theme="1"/>
      <name val="Verdana"/>
      <family val="2"/>
    </font>
    <font>
      <b/>
      <sz val="9"/>
      <color theme="1"/>
      <name val="Verdana"/>
      <family val="2"/>
    </font>
    <font>
      <b/>
      <i/>
      <sz val="11"/>
      <color theme="0"/>
      <name val="Calibri"/>
      <family val="2"/>
      <scheme val="minor"/>
    </font>
  </fonts>
  <fills count="12">
    <fill>
      <patternFill patternType="none"/>
    </fill>
    <fill>
      <patternFill patternType="gray125"/>
    </fill>
    <fill>
      <patternFill patternType="solid">
        <fgColor rgb="FF243386"/>
        <bgColor indexed="64"/>
      </patternFill>
    </fill>
    <fill>
      <patternFill patternType="solid">
        <fgColor rgb="FFE36E00"/>
        <bgColor indexed="64"/>
      </patternFill>
    </fill>
    <fill>
      <patternFill patternType="solid">
        <fgColor rgb="FF847A75"/>
        <bgColor indexed="64"/>
      </patternFill>
    </fill>
    <fill>
      <patternFill patternType="solid">
        <fgColor theme="5"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9" tint="0.39997558519241921"/>
        <bgColor indexed="64"/>
      </patternFill>
    </fill>
  </fills>
  <borders count="25">
    <border>
      <left/>
      <right/>
      <top/>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rgb="FFE36E00"/>
      </left>
      <right style="medium">
        <color rgb="FFE36E00"/>
      </right>
      <top style="medium">
        <color rgb="FFE36E00"/>
      </top>
      <bottom style="medium">
        <color rgb="FFE36E00"/>
      </bottom>
      <diagonal/>
    </border>
    <border>
      <left style="medium">
        <color theme="9" tint="-0.249977111117893"/>
      </left>
      <right/>
      <top/>
      <bottom/>
      <diagonal/>
    </border>
    <border>
      <left/>
      <right style="medium">
        <color theme="9" tint="-0.249977111117893"/>
      </right>
      <top/>
      <bottom/>
      <diagonal/>
    </border>
    <border>
      <left style="medium">
        <color theme="9" tint="-0.249977111117893"/>
      </left>
      <right/>
      <top/>
      <bottom style="medium">
        <color theme="9" tint="-0.249977111117893"/>
      </bottom>
      <diagonal/>
    </border>
    <border>
      <left/>
      <right style="medium">
        <color theme="9" tint="-0.249977111117893"/>
      </right>
      <top/>
      <bottom style="medium">
        <color theme="9" tint="-0.249977111117893"/>
      </bottom>
      <diagonal/>
    </border>
    <border>
      <left/>
      <right/>
      <top style="medium">
        <color theme="9" tint="-0.249977111117893"/>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4">
    <xf numFmtId="0" fontId="0" fillId="0" borderId="0"/>
    <xf numFmtId="9" fontId="1" fillId="0" borderId="0" applyFont="0" applyFill="0" applyBorder="0" applyAlignment="0" applyProtection="0"/>
    <xf numFmtId="0" fontId="9" fillId="0" borderId="0" applyNumberFormat="0" applyFill="0" applyBorder="0" applyAlignment="0" applyProtection="0"/>
    <xf numFmtId="165" fontId="1" fillId="0" borderId="0" applyFont="0" applyFill="0" applyBorder="0" applyAlignment="0" applyProtection="0"/>
    <xf numFmtId="0" fontId="16" fillId="0" borderId="0"/>
    <xf numFmtId="171" fontId="1" fillId="0" borderId="0" applyFont="0" applyFill="0" applyBorder="0" applyAlignment="0" applyProtection="0"/>
    <xf numFmtId="0" fontId="16" fillId="0" borderId="0"/>
    <xf numFmtId="0" fontId="16" fillId="0" borderId="0"/>
    <xf numFmtId="0" fontId="38" fillId="0" borderId="0"/>
    <xf numFmtId="0" fontId="16" fillId="0" borderId="0">
      <alignment horizontal="left" wrapText="1"/>
    </xf>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cellStyleXfs>
  <cellXfs count="356">
    <xf numFmtId="0" fontId="0" fillId="0" borderId="0" xfId="0"/>
    <xf numFmtId="0" fontId="4" fillId="0" borderId="0" xfId="0" applyFont="1" applyFill="1" applyBorder="1" applyAlignment="1">
      <alignment horizontal="left" vertical="center"/>
    </xf>
    <xf numFmtId="0" fontId="0"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7" fillId="0" borderId="0" xfId="0" applyFont="1" applyFill="1" applyBorder="1" applyAlignment="1">
      <alignment vertical="center" wrapText="1"/>
    </xf>
    <xf numFmtId="0" fontId="7" fillId="2" borderId="0"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9" fillId="0" borderId="4" xfId="2" quotePrefix="1" applyFill="1" applyBorder="1" applyAlignment="1">
      <alignment horizontal="center" vertical="center" wrapText="1"/>
    </xf>
    <xf numFmtId="0" fontId="9" fillId="0" borderId="4" xfId="2" applyFill="1" applyBorder="1" applyAlignment="1">
      <alignment horizontal="center" vertical="center" wrapText="1"/>
    </xf>
    <xf numFmtId="0" fontId="9" fillId="0" borderId="4" xfId="2" quotePrefix="1" applyFont="1" applyFill="1" applyBorder="1" applyAlignment="1">
      <alignment horizontal="center" vertical="center" wrapText="1"/>
    </xf>
    <xf numFmtId="0" fontId="9" fillId="0" borderId="5" xfId="2" quotePrefix="1" applyFill="1" applyBorder="1" applyAlignment="1">
      <alignment horizontal="center" vertical="center" wrapText="1"/>
    </xf>
    <xf numFmtId="0" fontId="9" fillId="0" borderId="0" xfId="2" quotePrefix="1" applyFill="1" applyBorder="1" applyAlignment="1">
      <alignment horizontal="center" vertical="center" wrapText="1"/>
    </xf>
    <xf numFmtId="0" fontId="7" fillId="3" borderId="0" xfId="0" applyFont="1" applyFill="1" applyBorder="1" applyAlignment="1">
      <alignment horizontal="center" vertical="center" wrapText="1"/>
    </xf>
    <xf numFmtId="0" fontId="8" fillId="3" borderId="0" xfId="0" applyFont="1" applyFill="1" applyBorder="1" applyAlignment="1">
      <alignment horizontal="center" vertical="center" wrapText="1"/>
    </xf>
    <xf numFmtId="0" fontId="0" fillId="3" borderId="0"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12" fillId="0" borderId="0" xfId="2" quotePrefix="1" applyFont="1" applyFill="1" applyBorder="1" applyAlignment="1">
      <alignment horizontal="center" vertical="center" wrapText="1"/>
    </xf>
    <xf numFmtId="0" fontId="6" fillId="0" borderId="0" xfId="0" quotePrefix="1" applyFont="1" applyFill="1" applyBorder="1" applyAlignment="1">
      <alignment horizontal="center" vertical="center" wrapText="1"/>
    </xf>
    <xf numFmtId="0" fontId="12" fillId="0" borderId="0" xfId="2" applyFont="1" applyFill="1" applyBorder="1" applyAlignment="1">
      <alignment horizontal="center" vertical="center" wrapText="1"/>
    </xf>
    <xf numFmtId="0" fontId="10" fillId="0" borderId="0" xfId="0" quotePrefix="1" applyFont="1" applyFill="1" applyBorder="1" applyAlignment="1">
      <alignment horizontal="center" vertical="center" wrapText="1"/>
    </xf>
    <xf numFmtId="0" fontId="11" fillId="0" borderId="0" xfId="0" quotePrefix="1" applyFont="1" applyFill="1" applyBorder="1" applyAlignment="1">
      <alignment horizontal="center" vertical="center" wrapText="1"/>
    </xf>
    <xf numFmtId="166" fontId="6" fillId="0" borderId="0" xfId="0" applyNumberFormat="1" applyFont="1" applyFill="1" applyBorder="1" applyAlignment="1">
      <alignment horizontal="center" vertical="center" wrapText="1"/>
    </xf>
    <xf numFmtId="167" fontId="6" fillId="0" borderId="0" xfId="1" applyNumberFormat="1" applyFont="1" applyFill="1" applyBorder="1" applyAlignment="1">
      <alignment horizontal="center" vertical="center" wrapText="1"/>
    </xf>
    <xf numFmtId="9" fontId="6" fillId="0" borderId="0" xfId="1" applyFont="1" applyFill="1" applyBorder="1" applyAlignment="1">
      <alignment horizontal="center" vertical="center" wrapText="1"/>
    </xf>
    <xf numFmtId="3" fontId="6" fillId="0" borderId="0" xfId="0" quotePrefix="1" applyNumberFormat="1" applyFont="1" applyFill="1" applyBorder="1" applyAlignment="1">
      <alignment horizontal="center" vertical="center" wrapText="1"/>
    </xf>
    <xf numFmtId="167" fontId="6" fillId="0" borderId="0" xfId="0" quotePrefix="1" applyNumberFormat="1" applyFont="1" applyFill="1" applyBorder="1" applyAlignment="1">
      <alignment horizontal="center" vertical="center" wrapText="1"/>
    </xf>
    <xf numFmtId="10" fontId="6" fillId="0" borderId="0" xfId="0" quotePrefix="1" applyNumberFormat="1" applyFont="1" applyFill="1" applyBorder="1" applyAlignment="1">
      <alignment horizontal="center" vertical="center" wrapText="1"/>
    </xf>
    <xf numFmtId="167" fontId="6" fillId="0" borderId="0" xfId="0" quotePrefix="1" applyNumberFormat="1" applyFont="1" applyFill="1" applyBorder="1" applyAlignment="1" applyProtection="1">
      <alignment horizontal="center" vertical="center" wrapText="1"/>
    </xf>
    <xf numFmtId="0" fontId="6" fillId="0" borderId="0" xfId="0" quotePrefix="1" applyFont="1" applyFill="1" applyBorder="1" applyAlignment="1">
      <alignment horizontal="right" vertical="center" wrapText="1"/>
    </xf>
    <xf numFmtId="166" fontId="6" fillId="0" borderId="0" xfId="0" quotePrefix="1" applyNumberFormat="1" applyFont="1" applyFill="1" applyBorder="1" applyAlignment="1">
      <alignment horizontal="center" vertical="center" wrapText="1"/>
    </xf>
    <xf numFmtId="167" fontId="6" fillId="0" borderId="0" xfId="1" quotePrefix="1" applyNumberFormat="1" applyFont="1" applyFill="1" applyBorder="1" applyAlignment="1">
      <alignment horizontal="center" vertical="center" wrapText="1"/>
    </xf>
    <xf numFmtId="0" fontId="11" fillId="0" borderId="0" xfId="0" applyFont="1" applyFill="1" applyBorder="1" applyAlignment="1">
      <alignment horizontal="right" vertical="center" wrapText="1"/>
    </xf>
    <xf numFmtId="166" fontId="5" fillId="0" borderId="0" xfId="0" applyNumberFormat="1" applyFont="1" applyFill="1" applyBorder="1" applyAlignment="1">
      <alignment horizontal="center" vertical="center" wrapText="1"/>
    </xf>
    <xf numFmtId="9" fontId="6" fillId="0" borderId="0" xfId="1" quotePrefix="1" applyFont="1" applyFill="1" applyBorder="1" applyAlignment="1">
      <alignment horizontal="center" vertical="center" wrapText="1"/>
    </xf>
    <xf numFmtId="168" fontId="6" fillId="0" borderId="0" xfId="0" applyNumberFormat="1" applyFont="1" applyFill="1" applyBorder="1" applyAlignment="1">
      <alignment horizontal="center" vertical="center" wrapText="1"/>
    </xf>
    <xf numFmtId="0" fontId="3" fillId="0" borderId="0" xfId="0" quotePrefix="1" applyFont="1" applyFill="1" applyBorder="1" applyAlignment="1">
      <alignment horizontal="center" vertical="center" wrapText="1"/>
    </xf>
    <xf numFmtId="0" fontId="3" fillId="0" borderId="0" xfId="0" applyFont="1" applyFill="1" applyBorder="1" applyAlignment="1">
      <alignment horizontal="center" vertical="center" wrapText="1"/>
    </xf>
    <xf numFmtId="0" fontId="0" fillId="0" borderId="0" xfId="0" quotePrefix="1" applyFont="1" applyFill="1" applyBorder="1" applyAlignment="1">
      <alignment horizontal="center" vertical="center" wrapText="1"/>
    </xf>
    <xf numFmtId="0" fontId="0" fillId="0" borderId="0" xfId="0" quotePrefix="1" applyFont="1" applyFill="1" applyBorder="1" applyAlignment="1">
      <alignment horizontal="right" vertical="center" wrapText="1"/>
    </xf>
    <xf numFmtId="0" fontId="15" fillId="0" borderId="0" xfId="0" quotePrefix="1" applyFont="1" applyFill="1" applyBorder="1" applyAlignment="1">
      <alignment horizontal="right" vertical="center" wrapText="1"/>
    </xf>
    <xf numFmtId="167" fontId="3" fillId="0" borderId="0" xfId="0" quotePrefix="1" applyNumberFormat="1" applyFont="1" applyFill="1" applyBorder="1" applyAlignment="1">
      <alignment horizontal="center" vertical="center" wrapText="1"/>
    </xf>
    <xf numFmtId="167" fontId="3" fillId="0" borderId="0" xfId="0" applyNumberFormat="1" applyFont="1" applyFill="1" applyBorder="1" applyAlignment="1">
      <alignment horizontal="center" vertical="center" wrapText="1"/>
    </xf>
    <xf numFmtId="168" fontId="10" fillId="0" borderId="0" xfId="0" applyNumberFormat="1" applyFont="1" applyFill="1" applyBorder="1" applyAlignment="1">
      <alignment horizontal="center" vertical="center" wrapText="1"/>
    </xf>
    <xf numFmtId="0" fontId="16" fillId="0" borderId="0" xfId="0" applyFont="1" applyFill="1" applyBorder="1" applyAlignment="1">
      <alignment horizontal="center" vertical="center" wrapText="1"/>
    </xf>
    <xf numFmtId="9" fontId="0" fillId="0" borderId="0" xfId="1" quotePrefix="1" applyFont="1" applyFill="1" applyBorder="1" applyAlignment="1">
      <alignment horizontal="center" vertical="center" wrapText="1"/>
    </xf>
    <xf numFmtId="0" fontId="0" fillId="0" borderId="0" xfId="0" applyFont="1" applyFill="1" applyBorder="1" applyAlignment="1">
      <alignment horizontal="right" vertical="center" wrapText="1"/>
    </xf>
    <xf numFmtId="166" fontId="0" fillId="0" borderId="0" xfId="0" applyNumberFormat="1" applyFont="1" applyFill="1" applyBorder="1" applyAlignment="1">
      <alignment horizontal="center" vertical="center" wrapText="1"/>
    </xf>
    <xf numFmtId="167" fontId="0" fillId="0" borderId="0" xfId="1" quotePrefix="1" applyNumberFormat="1" applyFont="1" applyFill="1" applyBorder="1" applyAlignment="1">
      <alignment horizontal="center" vertical="center" wrapText="1"/>
    </xf>
    <xf numFmtId="0" fontId="11" fillId="0" borderId="0" xfId="0" quotePrefix="1" applyFont="1" applyFill="1" applyBorder="1" applyAlignment="1">
      <alignment horizontal="right" vertical="center" wrapText="1"/>
    </xf>
    <xf numFmtId="166" fontId="11" fillId="0" borderId="0" xfId="0" quotePrefix="1" applyNumberFormat="1" applyFont="1" applyFill="1" applyBorder="1" applyAlignment="1">
      <alignment horizontal="right" vertical="center" wrapText="1"/>
    </xf>
    <xf numFmtId="0" fontId="0" fillId="0" borderId="0" xfId="0" applyFill="1" applyAlignment="1">
      <alignment horizontal="center"/>
    </xf>
    <xf numFmtId="0" fontId="0" fillId="0" borderId="0" xfId="0" applyFill="1"/>
    <xf numFmtId="0" fontId="6" fillId="0" borderId="0" xfId="0" applyFont="1" applyFill="1" applyBorder="1" applyAlignment="1" applyProtection="1">
      <alignment horizontal="center" vertical="center" wrapText="1"/>
      <protection locked="0"/>
    </xf>
    <xf numFmtId="0" fontId="17" fillId="0" borderId="0" xfId="0" applyFont="1" applyFill="1" applyBorder="1" applyAlignment="1">
      <alignment horizontal="left" vertical="center"/>
    </xf>
    <xf numFmtId="0" fontId="17" fillId="0" borderId="0"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9" fillId="0" borderId="0" xfId="2" applyFill="1" applyBorder="1" applyAlignment="1">
      <alignment horizontal="center" vertical="center" wrapText="1"/>
    </xf>
    <xf numFmtId="0" fontId="19" fillId="0" borderId="0" xfId="0" applyFont="1" applyFill="1" applyBorder="1" applyAlignment="1">
      <alignment horizontal="center" vertical="center" wrapText="1"/>
    </xf>
    <xf numFmtId="0" fontId="9" fillId="0" borderId="0" xfId="2" applyFill="1" applyAlignment="1">
      <alignment horizontal="center"/>
    </xf>
    <xf numFmtId="0" fontId="2" fillId="0" borderId="0" xfId="0" applyFont="1" applyFill="1" applyBorder="1" applyAlignment="1">
      <alignment horizontal="center" vertical="center" wrapText="1"/>
    </xf>
    <xf numFmtId="0" fontId="20" fillId="0" borderId="0" xfId="0" applyFont="1" applyFill="1" applyBorder="1" applyAlignment="1">
      <alignment horizontal="center" vertical="center" wrapText="1"/>
    </xf>
    <xf numFmtId="0" fontId="4" fillId="0" borderId="0" xfId="0" applyFont="1" applyFill="1" applyBorder="1" applyAlignment="1" applyProtection="1">
      <alignment horizontal="left" vertical="center"/>
    </xf>
    <xf numFmtId="0" fontId="0" fillId="0" borderId="0" xfId="0" applyFont="1" applyFill="1" applyBorder="1" applyAlignment="1" applyProtection="1">
      <alignment horizontal="center" vertical="center" wrapText="1"/>
    </xf>
    <xf numFmtId="0" fontId="5" fillId="0" borderId="0" xfId="0" applyFont="1" applyFill="1" applyBorder="1" applyAlignment="1" applyProtection="1">
      <alignment horizontal="center" vertical="center" wrapText="1"/>
    </xf>
    <xf numFmtId="0" fontId="7" fillId="0" borderId="0" xfId="0" applyFont="1" applyFill="1" applyBorder="1" applyAlignment="1" applyProtection="1">
      <alignment vertical="center" wrapText="1"/>
    </xf>
    <xf numFmtId="0" fontId="7" fillId="2" borderId="0" xfId="0" applyFont="1" applyFill="1" applyBorder="1" applyAlignment="1" applyProtection="1">
      <alignment horizontal="center" vertical="center" wrapText="1"/>
    </xf>
    <xf numFmtId="0" fontId="6" fillId="0" borderId="2"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center" vertical="center" wrapText="1"/>
    </xf>
    <xf numFmtId="0" fontId="7" fillId="0" borderId="0" xfId="0" applyFont="1" applyFill="1" applyBorder="1" applyAlignment="1" applyProtection="1">
      <alignment horizontal="center" vertical="center" wrapText="1"/>
    </xf>
    <xf numFmtId="0" fontId="7" fillId="3" borderId="3" xfId="0" applyFont="1" applyFill="1" applyBorder="1" applyAlignment="1" applyProtection="1">
      <alignment horizontal="center" vertical="center" wrapText="1"/>
    </xf>
    <xf numFmtId="0" fontId="8" fillId="0" borderId="0" xfId="0" applyFont="1" applyFill="1" applyBorder="1" applyAlignment="1" applyProtection="1">
      <alignment horizontal="center" vertical="center" wrapText="1"/>
    </xf>
    <xf numFmtId="0" fontId="9" fillId="0" borderId="4" xfId="2" applyFill="1" applyBorder="1" applyAlignment="1" applyProtection="1">
      <alignment horizontal="center" vertical="center" wrapText="1"/>
    </xf>
    <xf numFmtId="0" fontId="9" fillId="0" borderId="0" xfId="2" quotePrefix="1" applyFill="1" applyBorder="1" applyAlignment="1" applyProtection="1">
      <alignment horizontal="center" vertical="center" wrapText="1"/>
    </xf>
    <xf numFmtId="0" fontId="7" fillId="3" borderId="0" xfId="0" applyFont="1" applyFill="1" applyBorder="1" applyAlignment="1" applyProtection="1">
      <alignment horizontal="center" vertical="center" wrapText="1"/>
    </xf>
    <xf numFmtId="0" fontId="8" fillId="3" borderId="0" xfId="0" applyFont="1" applyFill="1" applyBorder="1" applyAlignment="1" applyProtection="1">
      <alignment horizontal="center" vertical="center" wrapText="1"/>
    </xf>
    <xf numFmtId="0" fontId="0" fillId="3" borderId="0" xfId="0" applyFont="1" applyFill="1" applyBorder="1" applyAlignment="1" applyProtection="1">
      <alignment horizontal="center" vertical="center" wrapText="1"/>
    </xf>
    <xf numFmtId="166" fontId="6" fillId="0" borderId="0" xfId="0" applyNumberFormat="1" applyFont="1" applyFill="1" applyBorder="1" applyAlignment="1" applyProtection="1">
      <alignment horizontal="center" vertical="center" wrapText="1"/>
    </xf>
    <xf numFmtId="0" fontId="6" fillId="0" borderId="0" xfId="0" applyFont="1" applyFill="1" applyBorder="1" applyAlignment="1" applyProtection="1">
      <alignment horizontal="right" vertical="center" wrapText="1"/>
    </xf>
    <xf numFmtId="167" fontId="6" fillId="0" borderId="0" xfId="1" applyNumberFormat="1" applyFont="1" applyFill="1" applyBorder="1" applyAlignment="1" applyProtection="1">
      <alignment horizontal="center" vertical="center" wrapText="1"/>
    </xf>
    <xf numFmtId="0" fontId="11" fillId="0" borderId="0" xfId="0" applyFont="1" applyFill="1" applyBorder="1" applyAlignment="1" applyProtection="1">
      <alignment horizontal="right" vertical="center" wrapText="1"/>
    </xf>
    <xf numFmtId="166" fontId="5" fillId="0" borderId="0" xfId="0" applyNumberFormat="1" applyFont="1" applyFill="1" applyBorder="1" applyAlignment="1" applyProtection="1">
      <alignment horizontal="center" vertical="center" wrapText="1"/>
    </xf>
    <xf numFmtId="0" fontId="11" fillId="0" borderId="0" xfId="0" applyFont="1" applyFill="1" applyBorder="1" applyAlignment="1" applyProtection="1">
      <alignment horizontal="center" vertical="center" wrapText="1"/>
    </xf>
    <xf numFmtId="167" fontId="6" fillId="0" borderId="0" xfId="0" applyNumberFormat="1" applyFont="1" applyFill="1" applyBorder="1" applyAlignment="1" applyProtection="1">
      <alignment horizontal="center" vertical="center" wrapText="1"/>
    </xf>
    <xf numFmtId="167" fontId="21" fillId="0" borderId="0" xfId="1" applyNumberFormat="1" applyFont="1" applyFill="1" applyBorder="1" applyAlignment="1" applyProtection="1">
      <alignment horizontal="center" vertical="center" wrapText="1"/>
    </xf>
    <xf numFmtId="0" fontId="6" fillId="0" borderId="0" xfId="0" quotePrefix="1" applyFont="1" applyFill="1" applyBorder="1" applyAlignment="1" applyProtection="1">
      <alignment horizontal="center" vertical="center" wrapText="1"/>
    </xf>
    <xf numFmtId="167" fontId="0" fillId="0" borderId="0" xfId="1" applyNumberFormat="1" applyFont="1" applyFill="1" applyBorder="1" applyAlignment="1" applyProtection="1">
      <alignment horizontal="center" vertical="center" wrapText="1"/>
    </xf>
    <xf numFmtId="0" fontId="0" fillId="0" borderId="0" xfId="0" quotePrefix="1" applyFont="1" applyFill="1" applyBorder="1" applyAlignment="1" applyProtection="1">
      <alignment horizontal="center" vertical="center" wrapText="1"/>
    </xf>
    <xf numFmtId="167" fontId="6" fillId="0" borderId="0" xfId="1" applyNumberFormat="1" applyFont="1" applyFill="1" applyBorder="1" applyAlignment="1" applyProtection="1">
      <alignment horizontal="center" vertical="center" wrapText="1"/>
      <protection locked="0"/>
    </xf>
    <xf numFmtId="9" fontId="6" fillId="0" borderId="0" xfId="1" applyFont="1" applyFill="1" applyBorder="1" applyAlignment="1" applyProtection="1">
      <alignment horizontal="center" vertical="center" wrapText="1"/>
    </xf>
    <xf numFmtId="9" fontId="11" fillId="0" borderId="0" xfId="1" applyFont="1" applyFill="1" applyBorder="1" applyAlignment="1" applyProtection="1">
      <alignment horizontal="center" vertical="center" wrapText="1"/>
    </xf>
    <xf numFmtId="0" fontId="10" fillId="4" borderId="0" xfId="0" applyFont="1" applyFill="1" applyBorder="1" applyAlignment="1" applyProtection="1">
      <alignment horizontal="center" vertical="center" wrapText="1"/>
    </xf>
    <xf numFmtId="0" fontId="22" fillId="4" borderId="0" xfId="0" quotePrefix="1" applyFont="1" applyFill="1" applyBorder="1" applyAlignment="1" applyProtection="1">
      <alignment horizontal="center" vertical="center" wrapText="1"/>
    </xf>
    <xf numFmtId="0" fontId="3" fillId="4" borderId="0" xfId="0" applyFont="1" applyFill="1" applyBorder="1" applyAlignment="1" applyProtection="1">
      <alignment horizontal="center" vertical="center" wrapText="1"/>
    </xf>
    <xf numFmtId="0" fontId="10" fillId="0" borderId="0"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0" fontId="13" fillId="0" borderId="0" xfId="0" quotePrefix="1" applyFont="1" applyFill="1" applyBorder="1" applyAlignment="1" applyProtection="1">
      <alignment horizontal="center" vertical="center" wrapText="1"/>
    </xf>
    <xf numFmtId="3" fontId="6" fillId="0" borderId="0" xfId="0" applyNumberFormat="1" applyFont="1" applyFill="1" applyBorder="1" applyAlignment="1" applyProtection="1">
      <alignment horizontal="center" vertical="center" wrapText="1"/>
    </xf>
    <xf numFmtId="0" fontId="6" fillId="0" borderId="0" xfId="0" quotePrefix="1" applyFont="1" applyFill="1" applyBorder="1" applyAlignment="1" applyProtection="1">
      <alignment horizontal="right" vertical="center" wrapText="1"/>
    </xf>
    <xf numFmtId="166" fontId="6" fillId="0" borderId="0" xfId="0" quotePrefix="1" applyNumberFormat="1" applyFont="1" applyFill="1" applyBorder="1" applyAlignment="1" applyProtection="1">
      <alignment horizontal="center" vertical="center" wrapText="1"/>
    </xf>
    <xf numFmtId="3" fontId="6" fillId="0" borderId="0" xfId="0" quotePrefix="1" applyNumberFormat="1" applyFont="1" applyFill="1" applyBorder="1" applyAlignment="1" applyProtection="1">
      <alignment horizontal="center" vertical="center" wrapText="1"/>
    </xf>
    <xf numFmtId="167" fontId="6" fillId="0" borderId="0" xfId="1" quotePrefix="1" applyNumberFormat="1" applyFont="1" applyFill="1" applyBorder="1" applyAlignment="1" applyProtection="1">
      <alignment horizontal="center" vertical="center" wrapText="1"/>
    </xf>
    <xf numFmtId="10" fontId="6" fillId="0" borderId="0" xfId="0" quotePrefix="1" applyNumberFormat="1" applyFont="1" applyFill="1" applyBorder="1" applyAlignment="1" applyProtection="1">
      <alignment horizontal="center" vertical="center" wrapText="1"/>
    </xf>
    <xf numFmtId="167" fontId="5" fillId="0" borderId="0" xfId="1" applyNumberFormat="1" applyFont="1" applyFill="1" applyBorder="1" applyAlignment="1" applyProtection="1">
      <alignment horizontal="center" vertical="center" wrapText="1"/>
    </xf>
    <xf numFmtId="0" fontId="6" fillId="0" borderId="0" xfId="0" applyFont="1" applyFill="1" applyAlignment="1">
      <alignment horizontal="center" vertical="center" wrapText="1"/>
    </xf>
    <xf numFmtId="0" fontId="6" fillId="0" borderId="0" xfId="0" quotePrefix="1" applyFont="1" applyAlignment="1">
      <alignment horizontal="center" vertical="center" wrapText="1"/>
    </xf>
    <xf numFmtId="0" fontId="6" fillId="0" borderId="0" xfId="0" applyFont="1" applyAlignment="1">
      <alignment horizontal="center" vertical="center" wrapText="1"/>
    </xf>
    <xf numFmtId="0" fontId="8" fillId="0" borderId="0" xfId="0" applyFont="1" applyAlignment="1">
      <alignment horizontal="center" vertical="center" wrapText="1"/>
    </xf>
    <xf numFmtId="167" fontId="6" fillId="0" borderId="0" xfId="0" applyNumberFormat="1" applyFont="1" applyAlignment="1">
      <alignment horizontal="center" vertical="center" wrapText="1"/>
    </xf>
    <xf numFmtId="0" fontId="6" fillId="0" borderId="0" xfId="0" quotePrefix="1" applyFont="1" applyFill="1" applyAlignment="1">
      <alignment horizontal="center" vertical="center" wrapText="1"/>
    </xf>
    <xf numFmtId="0" fontId="8" fillId="0" borderId="0" xfId="0" applyFont="1" applyFill="1" applyAlignment="1">
      <alignment horizontal="center" vertical="center" wrapText="1"/>
    </xf>
    <xf numFmtId="167" fontId="6" fillId="0" borderId="0" xfId="0" applyNumberFormat="1" applyFont="1" applyFill="1" applyAlignment="1">
      <alignment horizontal="center" vertical="center" wrapText="1"/>
    </xf>
    <xf numFmtId="0" fontId="0" fillId="0" borderId="0" xfId="0" quotePrefix="1" applyAlignment="1">
      <alignment horizontal="center"/>
    </xf>
    <xf numFmtId="0" fontId="0" fillId="0" borderId="0" xfId="0" applyFill="1" applyAlignment="1">
      <alignment horizontal="center" vertical="center" wrapText="1"/>
    </xf>
    <xf numFmtId="166" fontId="6" fillId="0" borderId="0" xfId="0" applyNumberFormat="1" applyFont="1" applyFill="1" applyAlignment="1">
      <alignment horizontal="center" vertical="center" wrapText="1"/>
    </xf>
    <xf numFmtId="167" fontId="6" fillId="0" borderId="0" xfId="1" applyNumberFormat="1" applyFont="1" applyFill="1" applyAlignment="1">
      <alignment horizontal="center" vertical="center" wrapText="1"/>
    </xf>
    <xf numFmtId="0" fontId="10" fillId="0" borderId="0" xfId="0" applyFont="1" applyFill="1" applyAlignment="1">
      <alignment horizontal="center" vertical="center" wrapText="1"/>
    </xf>
    <xf numFmtId="0" fontId="6" fillId="0" borderId="0" xfId="0" quotePrefix="1" applyFont="1" applyAlignment="1" applyProtection="1">
      <alignment horizontal="center" vertical="center" wrapText="1"/>
    </xf>
    <xf numFmtId="166" fontId="6" fillId="0" borderId="0" xfId="0" applyNumberFormat="1" applyFont="1" applyAlignment="1">
      <alignment horizontal="center" vertical="center" wrapText="1"/>
    </xf>
    <xf numFmtId="3" fontId="6" fillId="0" borderId="0" xfId="0" applyNumberFormat="1" applyFont="1" applyAlignment="1">
      <alignment horizontal="center" vertical="center" wrapText="1"/>
    </xf>
    <xf numFmtId="167" fontId="6" fillId="0" borderId="0" xfId="0" quotePrefix="1" applyNumberFormat="1" applyFont="1" applyAlignment="1">
      <alignment horizontal="center" vertical="center" wrapText="1"/>
    </xf>
    <xf numFmtId="167" fontId="6" fillId="0" borderId="0" xfId="0" quotePrefix="1" applyNumberFormat="1" applyFont="1" applyFill="1" applyAlignment="1">
      <alignment horizontal="center" vertical="center" wrapText="1"/>
    </xf>
    <xf numFmtId="3" fontId="6" fillId="0" borderId="0" xfId="0" applyNumberFormat="1" applyFont="1" applyFill="1" applyAlignment="1">
      <alignment horizontal="center" vertical="center" wrapText="1"/>
    </xf>
    <xf numFmtId="0" fontId="0" fillId="0" borderId="0" xfId="0" applyAlignment="1">
      <alignment horizontal="center" vertical="center" wrapText="1"/>
    </xf>
    <xf numFmtId="0" fontId="6" fillId="0" borderId="0" xfId="0" quotePrefix="1" applyFont="1" applyFill="1" applyAlignment="1" applyProtection="1">
      <alignment horizontal="center" vertical="center" wrapText="1"/>
    </xf>
    <xf numFmtId="166" fontId="6" fillId="0" borderId="0" xfId="0" applyNumberFormat="1" applyFont="1" applyFill="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0" fillId="0" borderId="0" xfId="0" applyFill="1" applyAlignment="1" applyProtection="1">
      <alignment horizontal="center" vertical="center" wrapText="1"/>
      <protection locked="0"/>
    </xf>
    <xf numFmtId="167" fontId="2" fillId="0" borderId="0" xfId="1" applyNumberFormat="1" applyFont="1" applyFill="1" applyBorder="1" applyAlignment="1" applyProtection="1">
      <alignment horizontal="center" vertical="center" wrapText="1"/>
    </xf>
    <xf numFmtId="10" fontId="6" fillId="0" borderId="0" xfId="1" applyNumberFormat="1" applyFont="1" applyFill="1" applyBorder="1" applyAlignment="1" applyProtection="1">
      <alignment horizontal="center" vertical="center" wrapText="1"/>
    </xf>
    <xf numFmtId="49" fontId="0" fillId="0" borderId="0" xfId="0" applyNumberFormat="1" applyFill="1" applyBorder="1" applyAlignment="1">
      <alignment horizontal="left" vertical="center" wrapText="1"/>
    </xf>
    <xf numFmtId="4" fontId="6" fillId="0" borderId="0" xfId="3" applyNumberFormat="1" applyFont="1" applyFill="1" applyBorder="1" applyAlignment="1" applyProtection="1">
      <alignment horizontal="center" vertical="center" wrapText="1"/>
      <protection locked="0"/>
    </xf>
    <xf numFmtId="3" fontId="6" fillId="0" borderId="0" xfId="3" applyNumberFormat="1" applyFont="1" applyFill="1" applyBorder="1" applyAlignment="1" applyProtection="1">
      <alignment horizontal="center" vertical="center" wrapText="1"/>
      <protection locked="0"/>
    </xf>
    <xf numFmtId="4" fontId="6" fillId="0" borderId="0" xfId="0" applyNumberFormat="1" applyFont="1" applyFill="1" applyBorder="1" applyAlignment="1">
      <alignment horizontal="center" vertical="center" wrapText="1"/>
    </xf>
    <xf numFmtId="10" fontId="6" fillId="0" borderId="0" xfId="1" quotePrefix="1" applyNumberFormat="1" applyFont="1" applyFill="1" applyBorder="1" applyAlignment="1">
      <alignment horizontal="center" vertical="center" wrapText="1"/>
    </xf>
    <xf numFmtId="4" fontId="6" fillId="0" borderId="0" xfId="0" applyNumberFormat="1" applyFont="1" applyFill="1" applyBorder="1" applyAlignment="1" applyProtection="1">
      <alignment horizontal="center" vertical="center" wrapText="1"/>
    </xf>
    <xf numFmtId="169" fontId="6" fillId="0" borderId="0" xfId="1" applyNumberFormat="1" applyFont="1" applyFill="1" applyBorder="1" applyAlignment="1" applyProtection="1">
      <alignment horizontal="center" vertical="center" wrapText="1"/>
    </xf>
    <xf numFmtId="0" fontId="10" fillId="5" borderId="0" xfId="0" applyFont="1" applyFill="1" applyBorder="1" applyAlignment="1">
      <alignment horizontal="center" vertical="center" wrapText="1"/>
    </xf>
    <xf numFmtId="0" fontId="13" fillId="5" borderId="0" xfId="0" quotePrefix="1" applyFont="1" applyFill="1" applyBorder="1" applyAlignment="1">
      <alignment horizontal="center" vertical="center" wrapText="1"/>
    </xf>
    <xf numFmtId="0" fontId="8" fillId="5" borderId="0" xfId="0" applyFont="1" applyFill="1" applyBorder="1" applyAlignment="1">
      <alignment horizontal="center" vertical="center" wrapText="1"/>
    </xf>
    <xf numFmtId="0" fontId="3" fillId="5" borderId="0" xfId="0" applyFont="1" applyFill="1" applyBorder="1" applyAlignment="1">
      <alignment horizontal="center" vertical="center" wrapText="1"/>
    </xf>
    <xf numFmtId="0" fontId="10" fillId="5" borderId="0" xfId="0" quotePrefix="1" applyFont="1" applyFill="1" applyBorder="1" applyAlignment="1">
      <alignment horizontal="center" vertical="center" wrapText="1"/>
    </xf>
    <xf numFmtId="0" fontId="14" fillId="5" borderId="0" xfId="0" applyFont="1" applyFill="1" applyBorder="1" applyAlignment="1">
      <alignment horizontal="center" vertical="center" wrapText="1"/>
    </xf>
    <xf numFmtId="0" fontId="13" fillId="5" borderId="0" xfId="0" applyFont="1" applyFill="1" applyBorder="1" applyAlignment="1" applyProtection="1">
      <alignment horizontal="center" vertical="center" wrapText="1"/>
    </xf>
    <xf numFmtId="0" fontId="10" fillId="5" borderId="0" xfId="0" applyFont="1" applyFill="1" applyBorder="1" applyAlignment="1" applyProtection="1">
      <alignment horizontal="center" vertical="center" wrapText="1"/>
    </xf>
    <xf numFmtId="0" fontId="13" fillId="5" borderId="0" xfId="0" quotePrefix="1" applyFont="1" applyFill="1" applyBorder="1" applyAlignment="1" applyProtection="1">
      <alignment horizontal="center" vertical="center" wrapText="1"/>
    </xf>
    <xf numFmtId="0" fontId="3" fillId="5" borderId="0" xfId="0" applyFont="1" applyFill="1" applyBorder="1" applyAlignment="1" applyProtection="1">
      <alignment horizontal="center" vertical="center" wrapText="1"/>
    </xf>
    <xf numFmtId="0" fontId="8" fillId="5" borderId="0" xfId="0" applyFont="1" applyFill="1" applyBorder="1" applyAlignment="1" applyProtection="1">
      <alignment horizontal="center" vertical="center" wrapText="1"/>
    </xf>
    <xf numFmtId="0" fontId="10" fillId="5" borderId="0" xfId="0" quotePrefix="1" applyFont="1" applyFill="1" applyBorder="1" applyAlignment="1" applyProtection="1">
      <alignment horizontal="center" vertical="center" wrapText="1"/>
    </xf>
    <xf numFmtId="0" fontId="4" fillId="0" borderId="0" xfId="0" applyFont="1" applyBorder="1" applyAlignment="1">
      <alignment horizontal="left" vertical="center"/>
    </xf>
    <xf numFmtId="0" fontId="25" fillId="3" borderId="0" xfId="0" applyFont="1" applyFill="1" applyBorder="1" applyAlignment="1">
      <alignment horizontal="center" vertical="center" wrapText="1"/>
    </xf>
    <xf numFmtId="0" fontId="10" fillId="0" borderId="0" xfId="0" quotePrefix="1" applyFont="1" applyFill="1" applyBorder="1" applyAlignment="1">
      <alignment horizontal="left" vertical="center" wrapText="1"/>
    </xf>
    <xf numFmtId="0" fontId="10" fillId="0" borderId="0" xfId="0" applyFont="1" applyFill="1" applyBorder="1" applyAlignment="1">
      <alignment horizontal="left" vertical="center" wrapText="1"/>
    </xf>
    <xf numFmtId="14" fontId="26" fillId="0" borderId="0" xfId="0" applyNumberFormat="1" applyFont="1" applyFill="1" applyBorder="1" applyAlignment="1">
      <alignment horizontal="center" vertical="center" wrapText="1"/>
    </xf>
    <xf numFmtId="1" fontId="6" fillId="0" borderId="0" xfId="0" applyNumberFormat="1" applyFont="1" applyFill="1" applyBorder="1" applyAlignment="1">
      <alignment horizontal="center" vertical="center" wrapText="1"/>
    </xf>
    <xf numFmtId="0" fontId="27" fillId="0" borderId="0" xfId="0" applyFont="1" applyFill="1" applyBorder="1" applyAlignment="1">
      <alignment horizontal="center" vertical="center" wrapText="1"/>
    </xf>
    <xf numFmtId="166" fontId="2" fillId="0" borderId="0" xfId="0" applyNumberFormat="1" applyFont="1" applyFill="1" applyBorder="1" applyAlignment="1">
      <alignment horizontal="center" vertical="center" wrapText="1"/>
    </xf>
    <xf numFmtId="0" fontId="6" fillId="0" borderId="0" xfId="0" applyFont="1" applyAlignment="1" applyProtection="1">
      <alignment horizontal="center" vertical="center" wrapText="1"/>
    </xf>
    <xf numFmtId="10" fontId="6" fillId="0" borderId="0" xfId="1" applyNumberFormat="1" applyFont="1" applyFill="1" applyBorder="1" applyAlignment="1" applyProtection="1">
      <alignment horizontal="center" vertical="center" wrapText="1"/>
      <protection locked="0"/>
    </xf>
    <xf numFmtId="0" fontId="29" fillId="0" borderId="0" xfId="0" applyFont="1" applyFill="1" applyBorder="1" applyAlignment="1">
      <alignment horizontal="center" vertical="center" wrapText="1"/>
    </xf>
    <xf numFmtId="0" fontId="28" fillId="0" borderId="0" xfId="0" quotePrefix="1" applyFont="1" applyFill="1" applyBorder="1" applyAlignment="1">
      <alignment horizontal="center" vertical="center" wrapText="1"/>
    </xf>
    <xf numFmtId="0" fontId="2" fillId="0" borderId="0" xfId="0" applyFont="1" applyFill="1" applyBorder="1" applyAlignment="1">
      <alignment horizontal="left" vertical="center" wrapText="1"/>
    </xf>
    <xf numFmtId="4" fontId="6" fillId="0" borderId="0" xfId="0" quotePrefix="1" applyNumberFormat="1" applyFont="1" applyFill="1" applyBorder="1" applyAlignment="1">
      <alignment horizontal="center" vertical="center" wrapText="1"/>
    </xf>
    <xf numFmtId="3" fontId="2" fillId="0" borderId="0" xfId="0" quotePrefix="1" applyNumberFormat="1" applyFont="1" applyFill="1" applyBorder="1" applyAlignment="1">
      <alignment horizontal="center" vertical="center" wrapText="1"/>
    </xf>
    <xf numFmtId="0" fontId="6" fillId="0" borderId="0" xfId="0" quotePrefix="1" applyFont="1" applyFill="1" applyBorder="1" applyAlignment="1">
      <alignment vertical="center" wrapText="1"/>
    </xf>
    <xf numFmtId="0" fontId="13" fillId="0" borderId="0" xfId="0" applyFont="1" applyFill="1" applyBorder="1" applyAlignment="1" applyProtection="1">
      <alignment horizontal="center" vertical="center" wrapText="1"/>
    </xf>
    <xf numFmtId="0" fontId="13" fillId="0" borderId="0" xfId="0" quotePrefix="1" applyFont="1" applyFill="1" applyBorder="1" applyAlignment="1">
      <alignment horizontal="center" vertical="center" wrapText="1"/>
    </xf>
    <xf numFmtId="0" fontId="0" fillId="0" borderId="0" xfId="0" applyFont="1" applyFill="1" applyBorder="1" applyAlignment="1">
      <alignment horizontal="left" vertical="center"/>
    </xf>
    <xf numFmtId="0" fontId="0" fillId="0" borderId="0" xfId="0" applyFont="1" applyFill="1" applyBorder="1" applyAlignment="1">
      <alignment horizontal="left" vertical="center" wrapText="1"/>
    </xf>
    <xf numFmtId="0" fontId="0" fillId="0" borderId="0" xfId="0" applyAlignment="1">
      <alignment horizontal="center"/>
    </xf>
    <xf numFmtId="0" fontId="0" fillId="0" borderId="0" xfId="0" applyFont="1"/>
    <xf numFmtId="0" fontId="8" fillId="0" borderId="0" xfId="0" quotePrefix="1" applyFont="1" applyFill="1" applyBorder="1" applyAlignment="1">
      <alignment horizontal="center" vertical="center" wrapText="1"/>
    </xf>
    <xf numFmtId="0" fontId="6" fillId="6" borderId="0" xfId="0" quotePrefix="1" applyFont="1" applyFill="1" applyBorder="1" applyAlignment="1">
      <alignment horizontal="center" vertical="center" wrapText="1"/>
    </xf>
    <xf numFmtId="0" fontId="31" fillId="0" borderId="0" xfId="0" applyFont="1" applyFill="1" applyBorder="1" applyAlignment="1">
      <alignment horizontal="center" vertical="center"/>
    </xf>
    <xf numFmtId="0" fontId="32" fillId="0" borderId="6" xfId="0" applyFont="1" applyBorder="1"/>
    <xf numFmtId="0" fontId="32" fillId="0" borderId="7" xfId="0" applyFont="1" applyBorder="1"/>
    <xf numFmtId="0" fontId="32" fillId="0" borderId="8" xfId="0" applyFont="1" applyBorder="1"/>
    <xf numFmtId="0" fontId="32" fillId="0" borderId="9" xfId="0" applyFont="1" applyBorder="1"/>
    <xf numFmtId="0" fontId="32" fillId="0" borderId="0" xfId="0" applyFont="1" applyBorder="1"/>
    <xf numFmtId="0" fontId="32" fillId="0" borderId="10" xfId="0" applyFont="1" applyBorder="1"/>
    <xf numFmtId="0" fontId="33" fillId="0" borderId="0" xfId="0" applyFont="1" applyBorder="1" applyAlignment="1">
      <alignment horizontal="center"/>
    </xf>
    <xf numFmtId="0" fontId="4" fillId="0" borderId="0" xfId="0" applyFont="1" applyBorder="1" applyAlignment="1">
      <alignment horizontal="center" vertical="center"/>
    </xf>
    <xf numFmtId="0" fontId="34" fillId="0" borderId="0" xfId="0" applyFont="1" applyBorder="1" applyAlignment="1">
      <alignment horizontal="center" vertical="center"/>
    </xf>
    <xf numFmtId="0" fontId="35" fillId="0" borderId="0" xfId="0" applyFont="1" applyBorder="1" applyAlignment="1">
      <alignment horizontal="center" vertical="center"/>
    </xf>
    <xf numFmtId="0" fontId="23" fillId="0" borderId="0" xfId="0" applyFont="1" applyBorder="1" applyAlignment="1">
      <alignment horizontal="center"/>
    </xf>
    <xf numFmtId="0" fontId="36" fillId="0" borderId="0" xfId="0" applyFont="1" applyBorder="1"/>
    <xf numFmtId="0" fontId="0" fillId="0" borderId="0" xfId="0" applyFont="1" applyAlignment="1"/>
    <xf numFmtId="0" fontId="30" fillId="0" borderId="0" xfId="2" applyFont="1" applyAlignment="1"/>
    <xf numFmtId="0" fontId="32" fillId="0" borderId="11" xfId="0" applyFont="1" applyBorder="1"/>
    <xf numFmtId="0" fontId="32" fillId="0" borderId="12" xfId="0" applyFont="1" applyBorder="1"/>
    <xf numFmtId="0" fontId="32" fillId="0" borderId="13" xfId="0" applyFont="1" applyBorder="1"/>
    <xf numFmtId="170" fontId="6" fillId="0" borderId="0" xfId="4" applyNumberFormat="1" applyFont="1" applyAlignment="1" applyProtection="1">
      <alignment horizontal="center" vertical="center" wrapText="1"/>
    </xf>
    <xf numFmtId="169" fontId="6" fillId="0" borderId="0" xfId="0" quotePrefix="1" applyNumberFormat="1" applyFont="1" applyFill="1" applyBorder="1" applyAlignment="1" applyProtection="1">
      <alignment horizontal="center" vertical="center" wrapText="1"/>
    </xf>
    <xf numFmtId="0" fontId="6" fillId="0" borderId="0" xfId="0" applyFont="1" applyAlignment="1" applyProtection="1">
      <alignment horizontal="left" vertical="center" wrapText="1"/>
    </xf>
    <xf numFmtId="0" fontId="6" fillId="0" borderId="0" xfId="0" applyFont="1" applyFill="1" applyAlignment="1" applyProtection="1">
      <alignment vertical="center" wrapText="1"/>
    </xf>
    <xf numFmtId="0" fontId="37" fillId="0" borderId="0" xfId="0" applyFont="1" applyAlignment="1">
      <alignment horizontal="center"/>
    </xf>
    <xf numFmtId="166" fontId="6" fillId="0" borderId="0" xfId="0"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quotePrefix="1" applyFont="1" applyAlignment="1">
      <alignment horizontal="center" vertical="center" wrapText="1"/>
    </xf>
    <xf numFmtId="166" fontId="6" fillId="0" borderId="0" xfId="0"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quotePrefix="1" applyFont="1" applyAlignment="1">
      <alignment horizontal="center" vertical="center" wrapText="1"/>
    </xf>
    <xf numFmtId="0" fontId="6" fillId="0" borderId="0" xfId="0" applyFont="1" applyFill="1" applyAlignment="1">
      <alignment horizontal="center" vertical="center" wrapText="1"/>
    </xf>
    <xf numFmtId="0" fontId="0" fillId="0" borderId="0" xfId="0" applyFill="1" applyAlignment="1">
      <alignment horizontal="center" vertical="center" wrapText="1"/>
    </xf>
    <xf numFmtId="167" fontId="6" fillId="0" borderId="0" xfId="1" applyNumberFormat="1" applyFont="1" applyFill="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lignment horizontal="left" vertical="center" wrapText="1"/>
    </xf>
    <xf numFmtId="0" fontId="39" fillId="0" borderId="0" xfId="0" applyFont="1" applyFill="1" applyAlignment="1">
      <alignment horizontal="center" vertical="center" wrapText="1"/>
    </xf>
    <xf numFmtId="166" fontId="39" fillId="0" borderId="0" xfId="0" applyNumberFormat="1" applyFont="1" applyFill="1" applyAlignment="1">
      <alignment horizontal="center" vertical="center" wrapText="1"/>
    </xf>
    <xf numFmtId="0" fontId="0" fillId="0" borderId="0" xfId="0" quotePrefix="1" applyFill="1" applyAlignment="1">
      <alignment horizontal="center" vertical="center" wrapText="1"/>
    </xf>
    <xf numFmtId="0" fontId="4" fillId="0" borderId="0" xfId="0" applyFont="1" applyAlignment="1">
      <alignment horizontal="left" vertical="center"/>
    </xf>
    <xf numFmtId="0" fontId="42" fillId="8" borderId="0" xfId="0" applyFont="1" applyFill="1" applyAlignment="1">
      <alignment horizontal="center" vertical="center"/>
    </xf>
    <xf numFmtId="0" fontId="5" fillId="0" borderId="0" xfId="0" applyFont="1" applyAlignment="1">
      <alignment horizontal="center" vertical="center" wrapText="1"/>
    </xf>
    <xf numFmtId="0" fontId="7" fillId="0" borderId="0" xfId="0" applyFont="1" applyAlignment="1">
      <alignment vertical="center" wrapText="1"/>
    </xf>
    <xf numFmtId="0" fontId="7" fillId="2" borderId="0" xfId="0" applyFont="1" applyFill="1" applyAlignment="1">
      <alignment horizontal="center" vertical="center" wrapText="1"/>
    </xf>
    <xf numFmtId="0" fontId="6" fillId="0" borderId="2" xfId="0" applyFont="1" applyBorder="1" applyAlignment="1">
      <alignment horizontal="center" vertical="center" wrapText="1"/>
    </xf>
    <xf numFmtId="0" fontId="7" fillId="0" borderId="0" xfId="0" applyFont="1" applyAlignment="1">
      <alignment horizontal="center" vertical="center" wrapText="1"/>
    </xf>
    <xf numFmtId="0" fontId="6" fillId="10" borderId="0" xfId="0" applyFont="1" applyFill="1" applyAlignment="1">
      <alignment horizontal="center" vertical="center" wrapText="1"/>
    </xf>
    <xf numFmtId="0" fontId="5" fillId="10" borderId="0" xfId="0" applyFont="1" applyFill="1" applyAlignment="1">
      <alignment horizontal="center" vertical="center" wrapText="1"/>
    </xf>
    <xf numFmtId="0" fontId="8" fillId="3" borderId="0" xfId="0" applyFont="1" applyFill="1" applyAlignment="1">
      <alignment horizontal="center" vertical="center" wrapText="1"/>
    </xf>
    <xf numFmtId="0" fontId="0" fillId="3" borderId="0" xfId="0" applyFill="1" applyAlignment="1">
      <alignment horizontal="center" vertical="center" wrapText="1"/>
    </xf>
    <xf numFmtId="0" fontId="13" fillId="11" borderId="0" xfId="0" quotePrefix="1" applyFont="1" applyFill="1" applyAlignment="1">
      <alignment horizontal="center" vertical="center" wrapText="1"/>
    </xf>
    <xf numFmtId="0" fontId="3" fillId="11" borderId="0" xfId="0" applyFont="1" applyFill="1" applyAlignment="1">
      <alignment horizontal="center" vertical="center" wrapText="1"/>
    </xf>
    <xf numFmtId="0" fontId="10" fillId="0" borderId="0" xfId="0" applyFont="1" applyAlignment="1">
      <alignment horizontal="center" vertical="center" wrapText="1"/>
    </xf>
    <xf numFmtId="0" fontId="3" fillId="0" borderId="0" xfId="0" applyFont="1" applyAlignment="1">
      <alignment horizontal="center" vertical="center" wrapText="1"/>
    </xf>
    <xf numFmtId="0" fontId="11" fillId="0" borderId="0" xfId="0" applyFont="1" applyAlignment="1">
      <alignment horizontal="right" vertical="center" wrapText="1"/>
    </xf>
    <xf numFmtId="0" fontId="13" fillId="0" borderId="0" xfId="0" quotePrefix="1" applyFont="1" applyAlignment="1">
      <alignment horizontal="center" vertical="center" wrapText="1"/>
    </xf>
    <xf numFmtId="10" fontId="6" fillId="0" borderId="0" xfId="0" quotePrefix="1" applyNumberFormat="1" applyFont="1" applyAlignment="1">
      <alignment horizontal="center" vertical="center" wrapText="1"/>
    </xf>
    <xf numFmtId="0" fontId="6" fillId="0" borderId="0" xfId="0" quotePrefix="1" applyFont="1" applyAlignment="1">
      <alignment horizontal="right" vertical="center" wrapText="1"/>
    </xf>
    <xf numFmtId="166" fontId="6" fillId="0" borderId="0" xfId="0" quotePrefix="1" applyNumberFormat="1" applyFont="1" applyAlignment="1">
      <alignment horizontal="center" vertical="center" wrapText="1"/>
    </xf>
    <xf numFmtId="3" fontId="6" fillId="0" borderId="0" xfId="0" quotePrefix="1" applyNumberFormat="1" applyFont="1" applyAlignment="1">
      <alignment horizontal="center" vertical="center" wrapText="1"/>
    </xf>
    <xf numFmtId="0" fontId="8" fillId="11" borderId="0" xfId="0" applyFont="1" applyFill="1" applyAlignment="1">
      <alignment horizontal="center" vertical="center" wrapText="1"/>
    </xf>
    <xf numFmtId="3" fontId="0" fillId="0" borderId="0" xfId="0" quotePrefix="1" applyNumberFormat="1" applyAlignment="1">
      <alignment horizontal="center" vertical="center" wrapText="1"/>
    </xf>
    <xf numFmtId="0" fontId="21" fillId="0" borderId="0" xfId="0" applyFont="1" applyAlignment="1">
      <alignment horizontal="center" vertical="center" wrapText="1"/>
    </xf>
    <xf numFmtId="167" fontId="13" fillId="11" borderId="0" xfId="1" applyNumberFormat="1" applyFont="1" applyFill="1" applyBorder="1" applyAlignment="1">
      <alignment horizontal="center" vertical="center" wrapText="1"/>
    </xf>
    <xf numFmtId="167" fontId="10" fillId="11" borderId="0" xfId="1" applyNumberFormat="1" applyFont="1" applyFill="1" applyBorder="1" applyAlignment="1">
      <alignment horizontal="center" vertical="center" wrapText="1"/>
    </xf>
    <xf numFmtId="0" fontId="13" fillId="11" borderId="0" xfId="0" applyFont="1" applyFill="1" applyAlignment="1">
      <alignment horizontal="center" vertical="center" wrapText="1"/>
    </xf>
    <xf numFmtId="0" fontId="7" fillId="3" borderId="15" xfId="0" applyFont="1" applyFill="1" applyBorder="1" applyAlignment="1">
      <alignment horizontal="center" vertical="center" wrapText="1"/>
    </xf>
    <xf numFmtId="0" fontId="9" fillId="0" borderId="15" xfId="2" applyFill="1" applyBorder="1" applyAlignment="1">
      <alignment horizontal="center" vertical="center" wrapText="1"/>
    </xf>
    <xf numFmtId="0" fontId="11" fillId="0" borderId="0" xfId="0" applyFont="1" applyAlignment="1">
      <alignment horizontal="center" vertical="center" wrapText="1"/>
    </xf>
    <xf numFmtId="167" fontId="21" fillId="0" borderId="0" xfId="1" applyNumberFormat="1" applyFont="1" applyFill="1" applyBorder="1" applyAlignment="1">
      <alignment horizontal="center" vertical="center" wrapText="1"/>
    </xf>
    <xf numFmtId="0" fontId="0" fillId="0" borderId="0" xfId="0" quotePrefix="1" applyAlignment="1">
      <alignment horizontal="center" vertical="center" wrapText="1"/>
    </xf>
    <xf numFmtId="0" fontId="43" fillId="9" borderId="0" xfId="0" applyFont="1" applyFill="1" applyAlignment="1">
      <alignment horizontal="center" vertical="center" wrapText="1"/>
    </xf>
    <xf numFmtId="167" fontId="6" fillId="9" borderId="0" xfId="1" applyNumberFormat="1" applyFont="1" applyFill="1" applyBorder="1" applyAlignment="1">
      <alignment horizontal="center" vertical="center" wrapText="1"/>
    </xf>
    <xf numFmtId="0" fontId="44" fillId="9" borderId="0" xfId="0" quotePrefix="1" applyFont="1" applyFill="1" applyAlignment="1">
      <alignment horizontal="center" vertical="center" wrapText="1"/>
    </xf>
    <xf numFmtId="0" fontId="39" fillId="9" borderId="0" xfId="0" applyFont="1" applyFill="1" applyAlignment="1">
      <alignment horizontal="center" vertical="center" wrapText="1"/>
    </xf>
    <xf numFmtId="0" fontId="39" fillId="9" borderId="0" xfId="0" quotePrefix="1" applyFont="1" applyFill="1" applyAlignment="1">
      <alignment horizontal="center" vertical="center" wrapText="1"/>
    </xf>
    <xf numFmtId="167" fontId="39" fillId="9" borderId="0" xfId="0" applyNumberFormat="1" applyFont="1" applyFill="1" applyAlignment="1">
      <alignment horizontal="center" vertical="center" wrapText="1"/>
    </xf>
    <xf numFmtId="0" fontId="45" fillId="0" borderId="0" xfId="0" applyFont="1"/>
    <xf numFmtId="0" fontId="10" fillId="0" borderId="0" xfId="0" quotePrefix="1" applyFont="1" applyFill="1" applyAlignment="1" applyProtection="1">
      <alignment horizontal="center" vertical="center" wrapText="1"/>
      <protection locked="0"/>
    </xf>
    <xf numFmtId="0" fontId="0" fillId="0" borderId="1" xfId="0" applyBorder="1" applyAlignment="1">
      <alignment horizontal="center" vertical="center" wrapText="1"/>
    </xf>
    <xf numFmtId="0" fontId="6" fillId="0" borderId="2" xfId="0" applyFont="1" applyBorder="1" applyAlignment="1" applyProtection="1">
      <alignment horizontal="center" vertical="center" wrapText="1"/>
      <protection locked="0"/>
    </xf>
    <xf numFmtId="0" fontId="6" fillId="0" borderId="17" xfId="0" applyFont="1" applyBorder="1" applyAlignment="1">
      <alignment horizontal="center" vertical="center" wrapText="1"/>
    </xf>
    <xf numFmtId="0" fontId="6" fillId="0" borderId="16" xfId="0" applyFont="1" applyBorder="1" applyAlignment="1">
      <alignment horizontal="center" vertical="center" wrapText="1"/>
    </xf>
    <xf numFmtId="0" fontId="9" fillId="0" borderId="20" xfId="2" quotePrefix="1" applyFill="1" applyBorder="1" applyAlignment="1">
      <alignment horizontal="center" vertical="center" wrapText="1"/>
    </xf>
    <xf numFmtId="0" fontId="6" fillId="0" borderId="20" xfId="0" applyFont="1" applyBorder="1" applyAlignment="1">
      <alignment horizontal="center" vertical="center" wrapText="1"/>
    </xf>
    <xf numFmtId="166" fontId="6" fillId="0" borderId="0" xfId="0" quotePrefix="1" applyNumberFormat="1" applyFont="1" applyAlignment="1" applyProtection="1">
      <alignment horizontal="center" vertical="center" wrapText="1"/>
      <protection locked="0"/>
    </xf>
    <xf numFmtId="3" fontId="6" fillId="0" borderId="0" xfId="0" quotePrefix="1" applyNumberFormat="1" applyFont="1" applyAlignment="1" applyProtection="1">
      <alignment horizontal="center" vertical="center" wrapText="1"/>
      <protection locked="0"/>
    </xf>
    <xf numFmtId="0" fontId="11" fillId="0" borderId="0" xfId="0" applyFont="1" applyAlignment="1" applyProtection="1">
      <alignment horizontal="right" vertical="center" wrapText="1"/>
      <protection locked="0"/>
    </xf>
    <xf numFmtId="0" fontId="6" fillId="0" borderId="0" xfId="0" quotePrefix="1" applyFont="1" applyAlignment="1" applyProtection="1">
      <alignment horizontal="center" vertical="center" wrapText="1"/>
      <protection locked="0"/>
    </xf>
    <xf numFmtId="166" fontId="6" fillId="0" borderId="0" xfId="0" applyNumberFormat="1" applyFont="1" applyAlignment="1" applyProtection="1">
      <alignment horizontal="center" vertical="center" wrapText="1"/>
      <protection locked="0"/>
    </xf>
    <xf numFmtId="0" fontId="6" fillId="0" borderId="0" xfId="0" applyFont="1" applyAlignment="1">
      <alignment horizontal="right" vertical="center" wrapText="1"/>
    </xf>
    <xf numFmtId="166" fontId="5" fillId="0" borderId="0" xfId="0" applyNumberFormat="1" applyFont="1" applyAlignment="1" applyProtection="1">
      <alignment horizontal="center" vertical="center" wrapText="1"/>
      <protection locked="0"/>
    </xf>
    <xf numFmtId="1" fontId="6" fillId="0" borderId="0" xfId="0" applyNumberFormat="1" applyFont="1" applyAlignment="1" applyProtection="1">
      <alignment horizontal="center" vertical="center" wrapText="1"/>
      <protection locked="0"/>
    </xf>
    <xf numFmtId="3" fontId="6" fillId="0" borderId="0" xfId="0" applyNumberFormat="1" applyFont="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0" fillId="0" borderId="0" xfId="0" quotePrefix="1" applyAlignment="1" applyProtection="1">
      <alignment horizontal="center" vertical="center" wrapText="1"/>
      <protection locked="0"/>
    </xf>
    <xf numFmtId="9" fontId="11" fillId="0" borderId="0" xfId="1" applyFont="1" applyFill="1" applyBorder="1" applyAlignment="1" applyProtection="1">
      <alignment horizontal="center" vertical="center" wrapText="1"/>
      <protection locked="0"/>
    </xf>
    <xf numFmtId="0" fontId="10" fillId="4" borderId="0" xfId="0" applyFont="1" applyFill="1" applyAlignment="1">
      <alignment horizontal="center" vertical="center" wrapText="1"/>
    </xf>
    <xf numFmtId="0" fontId="22" fillId="9" borderId="0" xfId="0" applyFont="1" applyFill="1" applyAlignment="1">
      <alignment horizontal="center" vertical="center" wrapText="1"/>
    </xf>
    <xf numFmtId="0" fontId="13" fillId="4" borderId="0" xfId="0" applyFont="1" applyFill="1" applyAlignment="1">
      <alignment horizontal="center" vertical="center" wrapText="1"/>
    </xf>
    <xf numFmtId="167" fontId="5" fillId="0" borderId="0" xfId="1" applyNumberFormat="1" applyFont="1" applyFill="1" applyBorder="1" applyAlignment="1" applyProtection="1">
      <alignment horizontal="center" vertical="center" wrapText="1"/>
      <protection locked="0"/>
    </xf>
    <xf numFmtId="167" fontId="0" fillId="0" borderId="0" xfId="0" applyNumberFormat="1" applyAlignment="1">
      <alignment horizontal="center" vertical="center" wrapText="1"/>
    </xf>
    <xf numFmtId="0" fontId="6" fillId="9" borderId="0" xfId="0" quotePrefix="1" applyFont="1" applyFill="1" applyAlignment="1">
      <alignment horizontal="center" vertical="center" wrapText="1"/>
    </xf>
    <xf numFmtId="0" fontId="0" fillId="0" borderId="0" xfId="0" applyAlignment="1" applyProtection="1">
      <alignment horizontal="center" vertical="center" wrapText="1"/>
      <protection locked="0"/>
    </xf>
    <xf numFmtId="0" fontId="46" fillId="0" borderId="0" xfId="0" applyFont="1" applyAlignment="1">
      <alignment horizontal="center" vertical="center"/>
    </xf>
    <xf numFmtId="0" fontId="47" fillId="0" borderId="0" xfId="0" applyFont="1" applyAlignment="1">
      <alignment vertical="center" wrapText="1"/>
    </xf>
    <xf numFmtId="0" fontId="48" fillId="0" borderId="0" xfId="0" applyFont="1" applyAlignment="1">
      <alignment horizontal="left" vertical="center" wrapText="1"/>
    </xf>
    <xf numFmtId="0" fontId="49" fillId="0" borderId="0" xfId="0" applyFont="1" applyAlignment="1">
      <alignment wrapText="1"/>
    </xf>
    <xf numFmtId="0" fontId="47" fillId="0" borderId="0" xfId="0" applyFont="1" applyAlignment="1">
      <alignment horizontal="left" vertical="center" wrapText="1"/>
    </xf>
    <xf numFmtId="0" fontId="51" fillId="0" borderId="0" xfId="0" applyFont="1" applyAlignment="1">
      <alignment vertical="center" wrapText="1"/>
    </xf>
    <xf numFmtId="0" fontId="52" fillId="0" borderId="0" xfId="0" applyFont="1" applyAlignment="1">
      <alignment horizontal="left" vertical="center" wrapText="1"/>
    </xf>
    <xf numFmtId="0" fontId="52" fillId="0" borderId="0" xfId="0" applyFont="1" applyAlignment="1">
      <alignment wrapText="1"/>
    </xf>
    <xf numFmtId="0" fontId="49" fillId="0" borderId="0" xfId="0" applyFont="1" applyAlignment="1">
      <alignment vertical="center" wrapText="1"/>
    </xf>
    <xf numFmtId="0" fontId="53" fillId="0" borderId="0" xfId="0" applyFont="1" applyAlignment="1">
      <alignment vertical="center" wrapText="1"/>
    </xf>
    <xf numFmtId="0" fontId="52" fillId="0" borderId="0" xfId="0" applyFont="1" applyAlignment="1">
      <alignment vertical="center" wrapText="1"/>
    </xf>
    <xf numFmtId="0" fontId="6" fillId="0" borderId="0" xfId="0" applyFont="1" applyFill="1" applyBorder="1" applyAlignment="1" applyProtection="1">
      <alignment horizontal="center" vertical="center" wrapText="1"/>
    </xf>
    <xf numFmtId="0" fontId="6" fillId="0" borderId="0" xfId="0" quotePrefix="1" applyFont="1" applyFill="1" applyBorder="1" applyAlignment="1" applyProtection="1">
      <alignment horizontal="center" vertical="center" wrapText="1"/>
    </xf>
    <xf numFmtId="167" fontId="6" fillId="0" borderId="0" xfId="1" applyNumberFormat="1" applyFont="1" applyFill="1" applyBorder="1" applyAlignment="1" applyProtection="1">
      <alignment horizontal="center" vertical="center" wrapText="1"/>
      <protection locked="0"/>
    </xf>
    <xf numFmtId="9" fontId="6" fillId="0" borderId="0" xfId="1" applyFont="1" applyFill="1" applyBorder="1" applyAlignment="1" applyProtection="1">
      <alignment horizontal="center" vertical="center" wrapText="1"/>
    </xf>
    <xf numFmtId="0" fontId="6" fillId="0" borderId="0" xfId="0" quotePrefix="1" applyFont="1" applyAlignment="1" applyProtection="1">
      <alignment horizontal="center" vertical="center" wrapText="1"/>
    </xf>
    <xf numFmtId="0" fontId="0" fillId="0" borderId="0" xfId="0"/>
    <xf numFmtId="0" fontId="10" fillId="11" borderId="0" xfId="0" applyFont="1" applyFill="1" applyAlignment="1">
      <alignment horizontal="center" vertical="center" wrapText="1"/>
    </xf>
    <xf numFmtId="167" fontId="21" fillId="7" borderId="0" xfId="1" applyNumberFormat="1" applyFont="1" applyFill="1" applyBorder="1" applyAlignment="1" applyProtection="1">
      <alignment horizontal="center" vertical="center" wrapText="1"/>
    </xf>
    <xf numFmtId="0" fontId="57" fillId="0" borderId="0" xfId="0" applyFont="1"/>
    <xf numFmtId="0" fontId="34" fillId="0" borderId="0" xfId="0" applyFont="1" applyAlignment="1">
      <alignment horizontal="left" vertical="center"/>
    </xf>
    <xf numFmtId="0" fontId="56" fillId="0" borderId="0" xfId="0" applyFont="1" applyAlignment="1">
      <alignment horizontal="left"/>
    </xf>
    <xf numFmtId="0" fontId="0" fillId="10" borderId="0" xfId="0" applyFill="1"/>
    <xf numFmtId="0" fontId="57" fillId="0" borderId="0" xfId="0" applyFont="1" applyAlignment="1">
      <alignment horizontal="center" vertical="center"/>
    </xf>
    <xf numFmtId="0" fontId="57" fillId="0" borderId="0" xfId="0" applyFont="1" applyAlignment="1">
      <alignment vertical="center" wrapText="1"/>
    </xf>
    <xf numFmtId="0" fontId="58" fillId="0" borderId="21" xfId="0" applyFont="1" applyBorder="1" applyAlignment="1">
      <alignment horizontal="center" vertical="center" wrapText="1"/>
    </xf>
    <xf numFmtId="0" fontId="7" fillId="3" borderId="22" xfId="0" applyFont="1" applyFill="1" applyBorder="1" applyAlignment="1">
      <alignment horizontal="center" vertical="center" wrapText="1"/>
    </xf>
    <xf numFmtId="0" fontId="7" fillId="3" borderId="23" xfId="0" applyFont="1" applyFill="1" applyBorder="1" applyAlignment="1">
      <alignment horizontal="center" vertical="center" wrapText="1"/>
    </xf>
    <xf numFmtId="0" fontId="58" fillId="0" borderId="0" xfId="0" applyFont="1"/>
    <xf numFmtId="0" fontId="3" fillId="0" borderId="0" xfId="0" applyFont="1"/>
    <xf numFmtId="0" fontId="22" fillId="4" borderId="22" xfId="0" quotePrefix="1" applyFont="1" applyFill="1" applyBorder="1" applyAlignment="1">
      <alignment horizontal="left" vertical="center"/>
    </xf>
    <xf numFmtId="0" fontId="22" fillId="4" borderId="24" xfId="0" quotePrefix="1" applyFont="1" applyFill="1" applyBorder="1" applyAlignment="1">
      <alignment horizontal="center" vertical="center" wrapText="1"/>
    </xf>
    <xf numFmtId="0" fontId="22" fillId="4" borderId="23" xfId="0" quotePrefix="1" applyFont="1" applyFill="1" applyBorder="1" applyAlignment="1">
      <alignment horizontal="center" vertical="center" wrapText="1"/>
    </xf>
    <xf numFmtId="0" fontId="13" fillId="11" borderId="22" xfId="0" quotePrefix="1" applyFont="1" applyFill="1" applyBorder="1" applyAlignment="1">
      <alignment horizontal="left" vertical="center"/>
    </xf>
    <xf numFmtId="0" fontId="13" fillId="11" borderId="14" xfId="0" quotePrefix="1" applyFont="1" applyFill="1" applyBorder="1" applyAlignment="1">
      <alignment horizontal="left" vertical="center"/>
    </xf>
    <xf numFmtId="0" fontId="57" fillId="0" borderId="14" xfId="0" applyFont="1" applyBorder="1" applyAlignment="1">
      <alignment horizontal="center" vertical="center" wrapText="1"/>
    </xf>
    <xf numFmtId="0" fontId="25" fillId="3" borderId="22" xfId="0" applyFont="1" applyFill="1" applyBorder="1" applyAlignment="1">
      <alignment horizontal="center" vertical="center" wrapText="1"/>
    </xf>
    <xf numFmtId="0" fontId="0" fillId="0" borderId="14" xfId="0" applyBorder="1" applyAlignment="1">
      <alignment vertical="center" wrapText="1"/>
    </xf>
    <xf numFmtId="0" fontId="57" fillId="0" borderId="14" xfId="0" applyFont="1" applyBorder="1" applyAlignment="1">
      <alignment horizontal="center" vertical="center"/>
    </xf>
    <xf numFmtId="0" fontId="6" fillId="0" borderId="14" xfId="0" applyFont="1" applyBorder="1" applyAlignment="1">
      <alignment vertical="center" wrapText="1"/>
    </xf>
    <xf numFmtId="0" fontId="59" fillId="4" borderId="23" xfId="0" quotePrefix="1" applyFont="1" applyFill="1" applyBorder="1" applyAlignment="1">
      <alignment horizontal="center" vertical="center" wrapText="1"/>
    </xf>
    <xf numFmtId="0" fontId="57" fillId="0" borderId="0" xfId="0" applyFont="1" applyAlignment="1">
      <alignment horizontal="center" vertical="center" wrapText="1"/>
    </xf>
    <xf numFmtId="0" fontId="9" fillId="0" borderId="0" xfId="2" applyAlignment="1">
      <alignment horizontal="center" vertical="center" wrapText="1"/>
    </xf>
    <xf numFmtId="14" fontId="6" fillId="0" borderId="0" xfId="0" applyNumberFormat="1" applyFont="1" applyFill="1" applyBorder="1" applyAlignment="1">
      <alignment horizontal="center" vertical="center" wrapText="1"/>
    </xf>
    <xf numFmtId="0" fontId="0" fillId="0" borderId="0" xfId="0"/>
    <xf numFmtId="0" fontId="7" fillId="3" borderId="0" xfId="0" applyFont="1" applyFill="1" applyAlignment="1">
      <alignment horizontal="center" vertical="center" wrapText="1"/>
    </xf>
    <xf numFmtId="0" fontId="9" fillId="0" borderId="0" xfId="2" quotePrefix="1" applyFill="1" applyBorder="1" applyAlignment="1">
      <alignment horizontal="center" vertical="center" wrapText="1"/>
    </xf>
    <xf numFmtId="0" fontId="0" fillId="0" borderId="0" xfId="0"/>
    <xf numFmtId="0" fontId="7" fillId="3" borderId="0" xfId="0" applyFont="1" applyFill="1" applyAlignment="1">
      <alignment horizontal="center" vertical="center" wrapText="1"/>
    </xf>
    <xf numFmtId="0" fontId="9" fillId="0" borderId="0" xfId="2" quotePrefix="1" applyFill="1" applyBorder="1" applyAlignment="1">
      <alignment horizontal="center" vertical="center" wrapText="1"/>
    </xf>
    <xf numFmtId="166" fontId="6" fillId="9" borderId="0" xfId="0" applyNumberFormat="1" applyFont="1" applyFill="1" applyAlignment="1" applyProtection="1">
      <alignment horizontal="center" vertical="center" wrapText="1"/>
      <protection locked="0"/>
    </xf>
    <xf numFmtId="0" fontId="30" fillId="3" borderId="0" xfId="2" applyFont="1" applyFill="1" applyBorder="1" applyAlignment="1">
      <alignment horizontal="center"/>
    </xf>
    <xf numFmtId="0" fontId="30" fillId="0" borderId="0" xfId="2" applyFont="1" applyAlignment="1"/>
    <xf numFmtId="0" fontId="42" fillId="0" borderId="0" xfId="0" applyFont="1" applyAlignment="1">
      <alignment horizontal="center" vertical="center"/>
    </xf>
    <xf numFmtId="0" fontId="55" fillId="2" borderId="0" xfId="2" applyFont="1" applyFill="1" applyBorder="1" applyAlignment="1">
      <alignment horizontal="center"/>
    </xf>
    <xf numFmtId="0" fontId="55" fillId="0" borderId="0" xfId="2" applyFont="1" applyAlignment="1"/>
    <xf numFmtId="0" fontId="30" fillId="2" borderId="0" xfId="0" applyFont="1" applyFill="1" applyAlignment="1">
      <alignment horizontal="center"/>
    </xf>
    <xf numFmtId="0" fontId="0" fillId="0" borderId="0" xfId="0"/>
    <xf numFmtId="0" fontId="4" fillId="0" borderId="0" xfId="0" applyFont="1" applyAlignment="1">
      <alignment horizontal="left"/>
    </xf>
    <xf numFmtId="0" fontId="56" fillId="0" borderId="0" xfId="0" applyFont="1" applyAlignment="1">
      <alignment horizontal="left"/>
    </xf>
    <xf numFmtId="0" fontId="13" fillId="11" borderId="22" xfId="0" quotePrefix="1" applyFont="1" applyFill="1" applyBorder="1" applyAlignment="1">
      <alignment horizontal="left" vertical="center"/>
    </xf>
    <xf numFmtId="0" fontId="13" fillId="11" borderId="24" xfId="0" quotePrefix="1" applyFont="1" applyFill="1" applyBorder="1" applyAlignment="1">
      <alignment horizontal="left" vertical="center"/>
    </xf>
    <xf numFmtId="0" fontId="13" fillId="11" borderId="23" xfId="0" quotePrefix="1" applyFont="1" applyFill="1" applyBorder="1" applyAlignment="1">
      <alignment horizontal="left" vertical="center"/>
    </xf>
    <xf numFmtId="0" fontId="20" fillId="0" borderId="0" xfId="0" applyFont="1" applyFill="1" applyBorder="1" applyAlignment="1">
      <alignment horizontal="left" vertical="center" wrapText="1"/>
    </xf>
    <xf numFmtId="0" fontId="7" fillId="3" borderId="0" xfId="0" applyFont="1" applyFill="1" applyAlignment="1">
      <alignment horizontal="center" vertical="center" wrapText="1"/>
    </xf>
    <xf numFmtId="0" fontId="20" fillId="0" borderId="0" xfId="0" applyFont="1" applyAlignment="1">
      <alignment horizontal="left" vertical="center" wrapText="1"/>
    </xf>
    <xf numFmtId="0" fontId="7" fillId="3" borderId="16" xfId="0" applyFont="1" applyFill="1" applyBorder="1" applyAlignment="1">
      <alignment horizontal="center" vertical="center" wrapText="1"/>
    </xf>
    <xf numFmtId="0" fontId="7" fillId="3" borderId="17" xfId="0" applyFont="1" applyFill="1" applyBorder="1" applyAlignment="1">
      <alignment horizontal="center" vertical="center" wrapText="1"/>
    </xf>
    <xf numFmtId="0" fontId="9" fillId="0" borderId="0" xfId="2" quotePrefix="1" applyFill="1" applyBorder="1" applyAlignment="1">
      <alignment horizontal="center" vertical="center" wrapText="1"/>
    </xf>
    <xf numFmtId="0" fontId="9" fillId="0" borderId="16" xfId="2" quotePrefix="1" applyFill="1" applyBorder="1" applyAlignment="1">
      <alignment horizontal="center" vertical="center" wrapText="1"/>
    </xf>
    <xf numFmtId="0" fontId="9" fillId="0" borderId="17" xfId="2" quotePrefix="1" applyFill="1" applyBorder="1" applyAlignment="1">
      <alignment horizontal="center" vertical="center" wrapText="1"/>
    </xf>
    <xf numFmtId="0" fontId="9" fillId="0" borderId="16" xfId="2" quotePrefix="1" applyBorder="1" applyAlignment="1">
      <alignment horizontal="center"/>
    </xf>
    <xf numFmtId="0" fontId="9" fillId="0" borderId="17" xfId="2" quotePrefix="1" applyBorder="1" applyAlignment="1">
      <alignment horizontal="center"/>
    </xf>
    <xf numFmtId="0" fontId="9" fillId="0" borderId="18" xfId="2" quotePrefix="1" applyFill="1" applyBorder="1" applyAlignment="1">
      <alignment horizontal="center" vertical="center" wrapText="1"/>
    </xf>
    <xf numFmtId="0" fontId="9" fillId="0" borderId="19" xfId="2" quotePrefix="1" applyFill="1" applyBorder="1" applyAlignment="1">
      <alignment horizontal="center" vertical="center" wrapText="1"/>
    </xf>
  </cellXfs>
  <cellStyles count="14">
    <cellStyle name="Collegamento ipertestuale" xfId="2" builtinId="8"/>
    <cellStyle name="Comma 2" xfId="5"/>
    <cellStyle name="Migliaia" xfId="3" builtinId="3"/>
    <cellStyle name="Migliaia [0] 2" xfId="13"/>
    <cellStyle name="Migliaia 2" xfId="11"/>
    <cellStyle name="Migliaia 3" xfId="12"/>
    <cellStyle name="Migliaia 4" xfId="10"/>
    <cellStyle name="Normal 2" xfId="4"/>
    <cellStyle name="Normal 3" xfId="6"/>
    <cellStyle name="Normal 4" xfId="7"/>
    <cellStyle name="Normal 7" xfId="8"/>
    <cellStyle name="Normale" xfId="0" builtinId="0"/>
    <cellStyle name="Percentuale" xfId="1" builtinId="5"/>
    <cellStyle name="Standard 3"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225008</xdr:colOff>
      <xdr:row>19</xdr:row>
      <xdr:rowOff>119744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174240" y="3317241"/>
          <a:ext cx="4781768" cy="139355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T05061_OLD\LAVORO\cobond\nuovo%20report%20Covered%20Bond%20Harmonisation\CBLF%20-%20PROVISIONAL%20HTT%202023%20-%20analisi.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ut12186\Downloads\HTT-Transparency_Template_ver2025_ESG.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
      <sheetName val="Introduction"/>
      <sheetName val="Completion Instructions"/>
      <sheetName val="FAQ"/>
      <sheetName val="A. HTT General"/>
      <sheetName val="B1. HTT Mortgage Assets"/>
      <sheetName val="B2. HTT Public Sector Assets"/>
      <sheetName val="B3. HTT Shipping Assets"/>
      <sheetName val="C. HTT Harmonised Glossary"/>
      <sheetName val="D. Insert Nat Trans Templ"/>
      <sheetName val="E. Optional ECB-ECAIs data"/>
      <sheetName val="F1. Optional Sustainable M data"/>
      <sheetName val="Temp. Optional COVID 19 imp"/>
      <sheetName val="E.g. General"/>
      <sheetName val="E.g. Other"/>
    </sheetNames>
    <sheetDataSet>
      <sheetData sheetId="0"/>
      <sheetData sheetId="1"/>
      <sheetData sheetId="2"/>
      <sheetData sheetId="3"/>
      <sheetData sheetId="4"/>
      <sheetData sheetId="5">
        <row r="43">
          <cell r="B43" t="str">
            <v xml:space="preserve">4. Breakdown by Geography </v>
          </cell>
        </row>
        <row r="149">
          <cell r="B149" t="str">
            <v>6. Breakdown by Interest Rate</v>
          </cell>
        </row>
        <row r="179">
          <cell r="B179" t="str">
            <v>9. Non-Performing Loans (NPLs)</v>
          </cell>
        </row>
        <row r="186">
          <cell r="B186" t="str">
            <v>10. Loan Size Information</v>
          </cell>
        </row>
        <row r="424">
          <cell r="B424" t="str">
            <v>21. Loan Size Information</v>
          </cell>
        </row>
      </sheetData>
      <sheetData sheetId="6">
        <row r="18">
          <cell r="B18" t="str">
            <v>2. Size Information</v>
          </cell>
        </row>
        <row r="48">
          <cell r="B48" t="str">
            <v xml:space="preserve">4. Breakdown by Geography </v>
          </cell>
        </row>
        <row r="129">
          <cell r="B129" t="str">
            <v>6. Breakdown by Interest Rate</v>
          </cell>
        </row>
        <row r="166">
          <cell r="B166" t="str">
            <v>9. Non-Performing Loans</v>
          </cell>
        </row>
      </sheetData>
      <sheetData sheetId="7">
        <row r="80">
          <cell r="D80">
            <v>0</v>
          </cell>
        </row>
        <row r="110">
          <cell r="D110">
            <v>0</v>
          </cell>
        </row>
        <row r="116">
          <cell r="B116" t="str">
            <v>8. Loan Size Information</v>
          </cell>
        </row>
      </sheetData>
      <sheetData sheetId="8">
        <row r="18">
          <cell r="B18" t="str">
            <v>Hedging Strategy (please explain how you address interest rate and currency risk)</v>
          </cell>
        </row>
      </sheetData>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
      <sheetName val="Introduction"/>
      <sheetName val="FAQ"/>
      <sheetName val="A. HTT General"/>
      <sheetName val="B1. HTT Mortgage Assets"/>
      <sheetName val="B2. HTT Public Sector Assets"/>
      <sheetName val="B3. HTT Shipping Assets"/>
      <sheetName val="C. HTT Harmonised Glossary"/>
      <sheetName val="E. Optional ECB-ECAIs data"/>
      <sheetName val="F1. Sustainable M data"/>
      <sheetName val="Log"/>
      <sheetName val="max"/>
      <sheetName val="Log_ESG"/>
      <sheetName val="max_ESG"/>
      <sheetName val="Regions"/>
    </sheetNames>
    <sheetDataSet>
      <sheetData sheetId="0"/>
      <sheetData sheetId="1"/>
      <sheetData sheetId="2"/>
      <sheetData sheetId="3"/>
      <sheetData sheetId="4">
        <row r="15">
          <cell r="C15">
            <v>4467.9825701799764</v>
          </cell>
        </row>
        <row r="28">
          <cell r="F28">
            <v>57716</v>
          </cell>
        </row>
      </sheetData>
      <sheetData sheetId="5"/>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http://eur-lex.europa.eu/legal-content/EN/TXT/?uri=CELEX%3A32015R0061" TargetMode="External"/><Relationship Id="rId7" Type="http://schemas.openxmlformats.org/officeDocument/2006/relationships/hyperlink" Target="https://www.credem.it/content/credem/it/gruppo-credem/sostenibilita/documentazione-bond-esg.html" TargetMode="External"/><Relationship Id="rId2" Type="http://schemas.openxmlformats.org/officeDocument/2006/relationships/hyperlink" Target="http://eur-lex.europa.eu/legal-content/en/TXT/?uri=celex%3A32013R0575" TargetMode="External"/><Relationship Id="rId1" Type="http://schemas.openxmlformats.org/officeDocument/2006/relationships/hyperlink" Target="https://www.bis.org/basel_framework/chapter/CRE/20.htm?tldate=20250101" TargetMode="External"/><Relationship Id="rId6" Type="http://schemas.openxmlformats.org/officeDocument/2006/relationships/hyperlink" Target="https://www.coveredbondlabel.com/issuer/195-credito-emiliano-spa" TargetMode="External"/><Relationship Id="rId5" Type="http://schemas.openxmlformats.org/officeDocument/2006/relationships/hyperlink" Target="https://www.coveredbondlabel.com/issuer/195-credito-emiliano-spa" TargetMode="External"/><Relationship Id="rId10" Type="http://schemas.openxmlformats.org/officeDocument/2006/relationships/comments" Target="../comments1.xml"/><Relationship Id="rId4" Type="http://schemas.openxmlformats.org/officeDocument/2006/relationships/hyperlink" Target="https://eur-lex.europa.eu/eli/dir/2019/2162/oj" TargetMode="External"/><Relationship Id="rId9"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11"/>
  <dimension ref="A1:A174"/>
  <sheetViews>
    <sheetView topLeftCell="A73" zoomScale="70" zoomScaleNormal="70" workbookViewId="0">
      <selection activeCell="A8" sqref="A8"/>
    </sheetView>
  </sheetViews>
  <sheetFormatPr defaultColWidth="9.140625" defaultRowHeight="15" x14ac:dyDescent="0.25"/>
  <cols>
    <col min="1" max="1" width="242" style="297" customWidth="1"/>
    <col min="2" max="16384" width="9.140625" style="297"/>
  </cols>
  <sheetData>
    <row r="1" spans="1:1" ht="31.5" x14ac:dyDescent="0.25">
      <c r="A1" s="215" t="s">
        <v>2592</v>
      </c>
    </row>
    <row r="3" spans="1:1" x14ac:dyDescent="0.25">
      <c r="A3" s="281"/>
    </row>
    <row r="4" spans="1:1" ht="34.5" x14ac:dyDescent="0.25">
      <c r="A4" s="282" t="s">
        <v>2593</v>
      </c>
    </row>
    <row r="5" spans="1:1" ht="34.5" x14ac:dyDescent="0.25">
      <c r="A5" s="282" t="s">
        <v>2594</v>
      </c>
    </row>
    <row r="6" spans="1:1" ht="34.5" x14ac:dyDescent="0.25">
      <c r="A6" s="282" t="s">
        <v>2595</v>
      </c>
    </row>
    <row r="7" spans="1:1" ht="17.25" x14ac:dyDescent="0.25">
      <c r="A7" s="282"/>
    </row>
    <row r="8" spans="1:1" ht="18.75" x14ac:dyDescent="0.25">
      <c r="A8" s="283" t="s">
        <v>2596</v>
      </c>
    </row>
    <row r="9" spans="1:1" ht="34.5" x14ac:dyDescent="0.3">
      <c r="A9" s="284" t="s">
        <v>2597</v>
      </c>
    </row>
    <row r="10" spans="1:1" ht="69" x14ac:dyDescent="0.25">
      <c r="A10" s="285" t="s">
        <v>2598</v>
      </c>
    </row>
    <row r="11" spans="1:1" ht="34.5" x14ac:dyDescent="0.25">
      <c r="A11" s="285" t="s">
        <v>2599</v>
      </c>
    </row>
    <row r="12" spans="1:1" ht="17.25" x14ac:dyDescent="0.25">
      <c r="A12" s="285" t="s">
        <v>2600</v>
      </c>
    </row>
    <row r="13" spans="1:1" ht="17.25" x14ac:dyDescent="0.25">
      <c r="A13" s="285" t="s">
        <v>2601</v>
      </c>
    </row>
    <row r="14" spans="1:1" ht="34.5" x14ac:dyDescent="0.25">
      <c r="A14" s="285" t="s">
        <v>2602</v>
      </c>
    </row>
    <row r="15" spans="1:1" ht="17.25" x14ac:dyDescent="0.25">
      <c r="A15" s="285"/>
    </row>
    <row r="16" spans="1:1" ht="18.75" x14ac:dyDescent="0.25">
      <c r="A16" s="283" t="s">
        <v>2603</v>
      </c>
    </row>
    <row r="17" spans="1:1" ht="17.25" x14ac:dyDescent="0.25">
      <c r="A17" s="286" t="s">
        <v>2604</v>
      </c>
    </row>
    <row r="18" spans="1:1" ht="34.5" x14ac:dyDescent="0.25">
      <c r="A18" s="287" t="s">
        <v>2605</v>
      </c>
    </row>
    <row r="19" spans="1:1" ht="34.5" x14ac:dyDescent="0.25">
      <c r="A19" s="287" t="s">
        <v>2606</v>
      </c>
    </row>
    <row r="20" spans="1:1" ht="51.75" x14ac:dyDescent="0.25">
      <c r="A20" s="287" t="s">
        <v>2607</v>
      </c>
    </row>
    <row r="21" spans="1:1" ht="86.25" x14ac:dyDescent="0.25">
      <c r="A21" s="287" t="s">
        <v>2608</v>
      </c>
    </row>
    <row r="22" spans="1:1" ht="51.75" x14ac:dyDescent="0.25">
      <c r="A22" s="287" t="s">
        <v>2609</v>
      </c>
    </row>
    <row r="23" spans="1:1" ht="34.5" x14ac:dyDescent="0.25">
      <c r="A23" s="287" t="s">
        <v>2610</v>
      </c>
    </row>
    <row r="24" spans="1:1" ht="17.25" x14ac:dyDescent="0.25">
      <c r="A24" s="287" t="s">
        <v>2611</v>
      </c>
    </row>
    <row r="25" spans="1:1" ht="17.25" x14ac:dyDescent="0.25">
      <c r="A25" s="286" t="s">
        <v>2612</v>
      </c>
    </row>
    <row r="26" spans="1:1" ht="51.75" x14ac:dyDescent="0.3">
      <c r="A26" s="288" t="s">
        <v>2613</v>
      </c>
    </row>
    <row r="27" spans="1:1" ht="17.25" x14ac:dyDescent="0.3">
      <c r="A27" s="288" t="s">
        <v>2614</v>
      </c>
    </row>
    <row r="28" spans="1:1" ht="17.25" x14ac:dyDescent="0.25">
      <c r="A28" s="286" t="s">
        <v>2615</v>
      </c>
    </row>
    <row r="29" spans="1:1" ht="34.5" x14ac:dyDescent="0.25">
      <c r="A29" s="287" t="s">
        <v>2616</v>
      </c>
    </row>
    <row r="30" spans="1:1" ht="34.5" x14ac:dyDescent="0.25">
      <c r="A30" s="287" t="s">
        <v>2617</v>
      </c>
    </row>
    <row r="31" spans="1:1" ht="34.5" x14ac:dyDescent="0.25">
      <c r="A31" s="287" t="s">
        <v>2618</v>
      </c>
    </row>
    <row r="32" spans="1:1" ht="34.5" x14ac:dyDescent="0.25">
      <c r="A32" s="287" t="s">
        <v>2619</v>
      </c>
    </row>
    <row r="33" spans="1:1" ht="17.25" x14ac:dyDescent="0.25">
      <c r="A33" s="287"/>
    </row>
    <row r="34" spans="1:1" ht="18.75" x14ac:dyDescent="0.25">
      <c r="A34" s="283" t="s">
        <v>2620</v>
      </c>
    </row>
    <row r="35" spans="1:1" ht="17.25" x14ac:dyDescent="0.25">
      <c r="A35" s="286" t="s">
        <v>2621</v>
      </c>
    </row>
    <row r="36" spans="1:1" ht="34.5" x14ac:dyDescent="0.25">
      <c r="A36" s="287" t="s">
        <v>2622</v>
      </c>
    </row>
    <row r="37" spans="1:1" ht="34.5" x14ac:dyDescent="0.25">
      <c r="A37" s="287" t="s">
        <v>2623</v>
      </c>
    </row>
    <row r="38" spans="1:1" ht="34.5" x14ac:dyDescent="0.25">
      <c r="A38" s="287" t="s">
        <v>2624</v>
      </c>
    </row>
    <row r="39" spans="1:1" ht="17.25" x14ac:dyDescent="0.25">
      <c r="A39" s="287" t="s">
        <v>2625</v>
      </c>
    </row>
    <row r="40" spans="1:1" ht="34.5" x14ac:dyDescent="0.25">
      <c r="A40" s="287" t="s">
        <v>2626</v>
      </c>
    </row>
    <row r="41" spans="1:1" ht="17.25" x14ac:dyDescent="0.25">
      <c r="A41" s="286" t="s">
        <v>2627</v>
      </c>
    </row>
    <row r="42" spans="1:1" ht="17.25" x14ac:dyDescent="0.25">
      <c r="A42" s="287" t="s">
        <v>2628</v>
      </c>
    </row>
    <row r="43" spans="1:1" ht="17.25" x14ac:dyDescent="0.3">
      <c r="A43" s="288" t="s">
        <v>2629</v>
      </c>
    </row>
    <row r="44" spans="1:1" ht="17.25" x14ac:dyDescent="0.25">
      <c r="A44" s="286" t="s">
        <v>2630</v>
      </c>
    </row>
    <row r="45" spans="1:1" ht="34.5" x14ac:dyDescent="0.3">
      <c r="A45" s="288" t="s">
        <v>2631</v>
      </c>
    </row>
    <row r="46" spans="1:1" ht="34.5" x14ac:dyDescent="0.25">
      <c r="A46" s="287" t="s">
        <v>2632</v>
      </c>
    </row>
    <row r="47" spans="1:1" ht="34.5" x14ac:dyDescent="0.25">
      <c r="A47" s="287" t="s">
        <v>2633</v>
      </c>
    </row>
    <row r="48" spans="1:1" ht="17.25" x14ac:dyDescent="0.25">
      <c r="A48" s="287" t="s">
        <v>2634</v>
      </c>
    </row>
    <row r="49" spans="1:1" ht="17.25" x14ac:dyDescent="0.3">
      <c r="A49" s="288" t="s">
        <v>2635</v>
      </c>
    </row>
    <row r="50" spans="1:1" ht="17.25" x14ac:dyDescent="0.25">
      <c r="A50" s="286" t="s">
        <v>2636</v>
      </c>
    </row>
    <row r="51" spans="1:1" ht="34.5" x14ac:dyDescent="0.3">
      <c r="A51" s="288" t="s">
        <v>2637</v>
      </c>
    </row>
    <row r="52" spans="1:1" ht="17.25" x14ac:dyDescent="0.25">
      <c r="A52" s="287" t="s">
        <v>2638</v>
      </c>
    </row>
    <row r="53" spans="1:1" ht="34.5" x14ac:dyDescent="0.3">
      <c r="A53" s="288" t="s">
        <v>2639</v>
      </c>
    </row>
    <row r="54" spans="1:1" ht="17.25" x14ac:dyDescent="0.25">
      <c r="A54" s="286" t="s">
        <v>2640</v>
      </c>
    </row>
    <row r="55" spans="1:1" ht="17.25" x14ac:dyDescent="0.3">
      <c r="A55" s="288" t="s">
        <v>2641</v>
      </c>
    </row>
    <row r="56" spans="1:1" ht="34.5" x14ac:dyDescent="0.25">
      <c r="A56" s="287" t="s">
        <v>2642</v>
      </c>
    </row>
    <row r="57" spans="1:1" ht="17.25" x14ac:dyDescent="0.25">
      <c r="A57" s="287" t="s">
        <v>2643</v>
      </c>
    </row>
    <row r="58" spans="1:1" ht="17.25" x14ac:dyDescent="0.25">
      <c r="A58" s="287" t="s">
        <v>2644</v>
      </c>
    </row>
    <row r="59" spans="1:1" ht="17.25" x14ac:dyDescent="0.25">
      <c r="A59" s="286" t="s">
        <v>2645</v>
      </c>
    </row>
    <row r="60" spans="1:1" ht="34.5" x14ac:dyDescent="0.25">
      <c r="A60" s="287" t="s">
        <v>2646</v>
      </c>
    </row>
    <row r="61" spans="1:1" ht="17.25" x14ac:dyDescent="0.25">
      <c r="A61" s="289"/>
    </row>
    <row r="62" spans="1:1" ht="18.75" x14ac:dyDescent="0.25">
      <c r="A62" s="283" t="s">
        <v>2647</v>
      </c>
    </row>
    <row r="63" spans="1:1" ht="17.25" x14ac:dyDescent="0.25">
      <c r="A63" s="286" t="s">
        <v>2648</v>
      </c>
    </row>
    <row r="64" spans="1:1" ht="34.5" x14ac:dyDescent="0.25">
      <c r="A64" s="287" t="s">
        <v>2649</v>
      </c>
    </row>
    <row r="65" spans="1:1" ht="17.25" x14ac:dyDescent="0.25">
      <c r="A65" s="287" t="s">
        <v>2650</v>
      </c>
    </row>
    <row r="66" spans="1:1" ht="34.5" x14ac:dyDescent="0.25">
      <c r="A66" s="285" t="s">
        <v>2651</v>
      </c>
    </row>
    <row r="67" spans="1:1" ht="34.5" x14ac:dyDescent="0.25">
      <c r="A67" s="285" t="s">
        <v>2652</v>
      </c>
    </row>
    <row r="68" spans="1:1" ht="34.5" x14ac:dyDescent="0.25">
      <c r="A68" s="285" t="s">
        <v>2653</v>
      </c>
    </row>
    <row r="69" spans="1:1" ht="17.25" x14ac:dyDescent="0.25">
      <c r="A69" s="290" t="s">
        <v>2654</v>
      </c>
    </row>
    <row r="70" spans="1:1" ht="51.75" x14ac:dyDescent="0.25">
      <c r="A70" s="285" t="s">
        <v>2655</v>
      </c>
    </row>
    <row r="71" spans="1:1" ht="17.25" x14ac:dyDescent="0.25">
      <c r="A71" s="285" t="s">
        <v>2656</v>
      </c>
    </row>
    <row r="72" spans="1:1" ht="17.25" x14ac:dyDescent="0.25">
      <c r="A72" s="290" t="s">
        <v>2657</v>
      </c>
    </row>
    <row r="73" spans="1:1" ht="17.25" x14ac:dyDescent="0.25">
      <c r="A73" s="285" t="s">
        <v>2658</v>
      </c>
    </row>
    <row r="74" spans="1:1" ht="17.25" x14ac:dyDescent="0.25">
      <c r="A74" s="290" t="s">
        <v>2659</v>
      </c>
    </row>
    <row r="75" spans="1:1" ht="34.5" x14ac:dyDescent="0.25">
      <c r="A75" s="285" t="s">
        <v>2660</v>
      </c>
    </row>
    <row r="76" spans="1:1" ht="17.25" x14ac:dyDescent="0.25">
      <c r="A76" s="285" t="s">
        <v>2661</v>
      </c>
    </row>
    <row r="77" spans="1:1" ht="51.75" x14ac:dyDescent="0.25">
      <c r="A77" s="285" t="s">
        <v>2662</v>
      </c>
    </row>
    <row r="78" spans="1:1" ht="17.25" x14ac:dyDescent="0.25">
      <c r="A78" s="290" t="s">
        <v>2663</v>
      </c>
    </row>
    <row r="79" spans="1:1" ht="17.25" x14ac:dyDescent="0.3">
      <c r="A79" s="284" t="s">
        <v>2664</v>
      </c>
    </row>
    <row r="80" spans="1:1" ht="17.25" x14ac:dyDescent="0.25">
      <c r="A80" s="290" t="s">
        <v>2665</v>
      </c>
    </row>
    <row r="81" spans="1:1" ht="34.5" x14ac:dyDescent="0.25">
      <c r="A81" s="285" t="s">
        <v>2666</v>
      </c>
    </row>
    <row r="82" spans="1:1" ht="34.5" x14ac:dyDescent="0.25">
      <c r="A82" s="285" t="s">
        <v>2667</v>
      </c>
    </row>
    <row r="83" spans="1:1" ht="34.5" x14ac:dyDescent="0.25">
      <c r="A83" s="285" t="s">
        <v>2668</v>
      </c>
    </row>
    <row r="84" spans="1:1" ht="34.5" x14ac:dyDescent="0.25">
      <c r="A84" s="285" t="s">
        <v>2669</v>
      </c>
    </row>
    <row r="85" spans="1:1" ht="34.5" x14ac:dyDescent="0.25">
      <c r="A85" s="285" t="s">
        <v>2670</v>
      </c>
    </row>
    <row r="86" spans="1:1" ht="17.25" x14ac:dyDescent="0.25">
      <c r="A86" s="290" t="s">
        <v>2671</v>
      </c>
    </row>
    <row r="87" spans="1:1" ht="17.25" x14ac:dyDescent="0.25">
      <c r="A87" s="285" t="s">
        <v>2672</v>
      </c>
    </row>
    <row r="88" spans="1:1" ht="34.5" x14ac:dyDescent="0.25">
      <c r="A88" s="285" t="s">
        <v>2673</v>
      </c>
    </row>
    <row r="89" spans="1:1" ht="17.25" x14ac:dyDescent="0.25">
      <c r="A89" s="290" t="s">
        <v>2674</v>
      </c>
    </row>
    <row r="90" spans="1:1" ht="34.5" x14ac:dyDescent="0.25">
      <c r="A90" s="285" t="s">
        <v>2675</v>
      </c>
    </row>
    <row r="91" spans="1:1" ht="17.25" x14ac:dyDescent="0.25">
      <c r="A91" s="290" t="s">
        <v>2676</v>
      </c>
    </row>
    <row r="92" spans="1:1" ht="17.25" x14ac:dyDescent="0.3">
      <c r="A92" s="284" t="s">
        <v>2677</v>
      </c>
    </row>
    <row r="93" spans="1:1" ht="17.25" x14ac:dyDescent="0.25">
      <c r="A93" s="285" t="s">
        <v>2678</v>
      </c>
    </row>
    <row r="94" spans="1:1" ht="17.25" x14ac:dyDescent="0.25">
      <c r="A94" s="285"/>
    </row>
    <row r="95" spans="1:1" ht="18.75" x14ac:dyDescent="0.25">
      <c r="A95" s="283" t="s">
        <v>2679</v>
      </c>
    </row>
    <row r="96" spans="1:1" ht="34.5" x14ac:dyDescent="0.3">
      <c r="A96" s="284" t="s">
        <v>2680</v>
      </c>
    </row>
    <row r="97" spans="1:1" ht="17.25" x14ac:dyDescent="0.3">
      <c r="A97" s="284" t="s">
        <v>2681</v>
      </c>
    </row>
    <row r="98" spans="1:1" ht="17.25" x14ac:dyDescent="0.25">
      <c r="A98" s="290" t="s">
        <v>2682</v>
      </c>
    </row>
    <row r="99" spans="1:1" ht="17.25" x14ac:dyDescent="0.25">
      <c r="A99" s="282" t="s">
        <v>2683</v>
      </c>
    </row>
    <row r="100" spans="1:1" ht="17.25" x14ac:dyDescent="0.25">
      <c r="A100" s="285" t="s">
        <v>2684</v>
      </c>
    </row>
    <row r="101" spans="1:1" ht="17.25" x14ac:dyDescent="0.25">
      <c r="A101" s="285" t="s">
        <v>2685</v>
      </c>
    </row>
    <row r="102" spans="1:1" ht="17.25" x14ac:dyDescent="0.25">
      <c r="A102" s="285" t="s">
        <v>2686</v>
      </c>
    </row>
    <row r="103" spans="1:1" ht="17.25" x14ac:dyDescent="0.25">
      <c r="A103" s="285" t="s">
        <v>2687</v>
      </c>
    </row>
    <row r="104" spans="1:1" ht="34.5" x14ac:dyDescent="0.25">
      <c r="A104" s="285" t="s">
        <v>2688</v>
      </c>
    </row>
    <row r="105" spans="1:1" ht="17.25" x14ac:dyDescent="0.25">
      <c r="A105" s="282" t="s">
        <v>2689</v>
      </c>
    </row>
    <row r="106" spans="1:1" ht="17.25" x14ac:dyDescent="0.25">
      <c r="A106" s="285" t="s">
        <v>2690</v>
      </c>
    </row>
    <row r="107" spans="1:1" ht="17.25" x14ac:dyDescent="0.25">
      <c r="A107" s="285" t="s">
        <v>2691</v>
      </c>
    </row>
    <row r="108" spans="1:1" ht="17.25" x14ac:dyDescent="0.25">
      <c r="A108" s="285" t="s">
        <v>2692</v>
      </c>
    </row>
    <row r="109" spans="1:1" ht="17.25" x14ac:dyDescent="0.25">
      <c r="A109" s="285" t="s">
        <v>2693</v>
      </c>
    </row>
    <row r="110" spans="1:1" ht="17.25" x14ac:dyDescent="0.25">
      <c r="A110" s="285" t="s">
        <v>2694</v>
      </c>
    </row>
    <row r="111" spans="1:1" ht="17.25" x14ac:dyDescent="0.25">
      <c r="A111" s="285" t="s">
        <v>2695</v>
      </c>
    </row>
    <row r="112" spans="1:1" ht="17.25" x14ac:dyDescent="0.25">
      <c r="A112" s="290" t="s">
        <v>2696</v>
      </c>
    </row>
    <row r="113" spans="1:1" ht="17.25" x14ac:dyDescent="0.25">
      <c r="A113" s="285" t="s">
        <v>2697</v>
      </c>
    </row>
    <row r="114" spans="1:1" ht="17.25" x14ac:dyDescent="0.25">
      <c r="A114" s="282" t="s">
        <v>2698</v>
      </c>
    </row>
    <row r="115" spans="1:1" ht="17.25" x14ac:dyDescent="0.25">
      <c r="A115" s="285" t="s">
        <v>2699</v>
      </c>
    </row>
    <row r="116" spans="1:1" ht="17.25" x14ac:dyDescent="0.25">
      <c r="A116" s="285" t="s">
        <v>2700</v>
      </c>
    </row>
    <row r="117" spans="1:1" ht="17.25" x14ac:dyDescent="0.25">
      <c r="A117" s="282" t="s">
        <v>2701</v>
      </c>
    </row>
    <row r="118" spans="1:1" ht="17.25" x14ac:dyDescent="0.25">
      <c r="A118" s="285" t="s">
        <v>2702</v>
      </c>
    </row>
    <row r="119" spans="1:1" ht="17.25" x14ac:dyDescent="0.25">
      <c r="A119" s="285" t="s">
        <v>2703</v>
      </c>
    </row>
    <row r="120" spans="1:1" ht="17.25" x14ac:dyDescent="0.25">
      <c r="A120" s="285" t="s">
        <v>2704</v>
      </c>
    </row>
    <row r="121" spans="1:1" ht="17.25" x14ac:dyDescent="0.25">
      <c r="A121" s="290" t="s">
        <v>2705</v>
      </c>
    </row>
    <row r="122" spans="1:1" ht="17.25" x14ac:dyDescent="0.25">
      <c r="A122" s="282" t="s">
        <v>2706</v>
      </c>
    </row>
    <row r="123" spans="1:1" ht="17.25" x14ac:dyDescent="0.25">
      <c r="A123" s="282" t="s">
        <v>2707</v>
      </c>
    </row>
    <row r="124" spans="1:1" ht="17.25" x14ac:dyDescent="0.25">
      <c r="A124" s="285" t="s">
        <v>2708</v>
      </c>
    </row>
    <row r="125" spans="1:1" ht="17.25" x14ac:dyDescent="0.25">
      <c r="A125" s="285" t="s">
        <v>2709</v>
      </c>
    </row>
    <row r="126" spans="1:1" ht="17.25" x14ac:dyDescent="0.25">
      <c r="A126" s="285" t="s">
        <v>2710</v>
      </c>
    </row>
    <row r="127" spans="1:1" ht="17.25" x14ac:dyDescent="0.25">
      <c r="A127" s="285" t="s">
        <v>2711</v>
      </c>
    </row>
    <row r="128" spans="1:1" ht="17.25" x14ac:dyDescent="0.25">
      <c r="A128" s="285" t="s">
        <v>2712</v>
      </c>
    </row>
    <row r="129" spans="1:1" ht="17.25" x14ac:dyDescent="0.25">
      <c r="A129" s="290" t="s">
        <v>2713</v>
      </c>
    </row>
    <row r="130" spans="1:1" ht="34.5" x14ac:dyDescent="0.25">
      <c r="A130" s="285" t="s">
        <v>2714</v>
      </c>
    </row>
    <row r="131" spans="1:1" ht="69" x14ac:dyDescent="0.25">
      <c r="A131" s="285" t="s">
        <v>2715</v>
      </c>
    </row>
    <row r="132" spans="1:1" ht="34.5" x14ac:dyDescent="0.25">
      <c r="A132" s="285" t="s">
        <v>2716</v>
      </c>
    </row>
    <row r="133" spans="1:1" ht="17.25" x14ac:dyDescent="0.25">
      <c r="A133" s="290" t="s">
        <v>2717</v>
      </c>
    </row>
    <row r="134" spans="1:1" ht="34.5" x14ac:dyDescent="0.25">
      <c r="A134" s="282" t="s">
        <v>2718</v>
      </c>
    </row>
    <row r="135" spans="1:1" ht="17.25" x14ac:dyDescent="0.25">
      <c r="A135" s="282"/>
    </row>
    <row r="136" spans="1:1" ht="18.75" x14ac:dyDescent="0.25">
      <c r="A136" s="283" t="s">
        <v>2719</v>
      </c>
    </row>
    <row r="137" spans="1:1" ht="17.25" x14ac:dyDescent="0.25">
      <c r="A137" s="285" t="s">
        <v>2720</v>
      </c>
    </row>
    <row r="138" spans="1:1" ht="34.5" x14ac:dyDescent="0.25">
      <c r="A138" s="287" t="s">
        <v>2721</v>
      </c>
    </row>
    <row r="139" spans="1:1" ht="34.5" x14ac:dyDescent="0.25">
      <c r="A139" s="287" t="s">
        <v>2722</v>
      </c>
    </row>
    <row r="140" spans="1:1" ht="17.25" x14ac:dyDescent="0.25">
      <c r="A140" s="286" t="s">
        <v>2723</v>
      </c>
    </row>
    <row r="141" spans="1:1" ht="17.25" x14ac:dyDescent="0.25">
      <c r="A141" s="291" t="s">
        <v>2724</v>
      </c>
    </row>
    <row r="142" spans="1:1" ht="34.5" x14ac:dyDescent="0.3">
      <c r="A142" s="288" t="s">
        <v>2725</v>
      </c>
    </row>
    <row r="143" spans="1:1" ht="17.25" x14ac:dyDescent="0.25">
      <c r="A143" s="287" t="s">
        <v>2726</v>
      </c>
    </row>
    <row r="144" spans="1:1" ht="17.25" x14ac:dyDescent="0.25">
      <c r="A144" s="287" t="s">
        <v>2727</v>
      </c>
    </row>
    <row r="145" spans="1:1" ht="17.25" x14ac:dyDescent="0.25">
      <c r="A145" s="291" t="s">
        <v>2728</v>
      </c>
    </row>
    <row r="146" spans="1:1" ht="17.25" x14ac:dyDescent="0.25">
      <c r="A146" s="286" t="s">
        <v>2729</v>
      </c>
    </row>
    <row r="147" spans="1:1" ht="17.25" x14ac:dyDescent="0.25">
      <c r="A147" s="291" t="s">
        <v>2730</v>
      </c>
    </row>
    <row r="148" spans="1:1" ht="17.25" x14ac:dyDescent="0.25">
      <c r="A148" s="287" t="s">
        <v>2731</v>
      </c>
    </row>
    <row r="149" spans="1:1" ht="17.25" x14ac:dyDescent="0.25">
      <c r="A149" s="287" t="s">
        <v>2732</v>
      </c>
    </row>
    <row r="150" spans="1:1" ht="17.25" x14ac:dyDescent="0.25">
      <c r="A150" s="287" t="s">
        <v>2733</v>
      </c>
    </row>
    <row r="151" spans="1:1" ht="34.5" x14ac:dyDescent="0.25">
      <c r="A151" s="291" t="s">
        <v>2734</v>
      </c>
    </row>
    <row r="152" spans="1:1" ht="17.25" x14ac:dyDescent="0.25">
      <c r="A152" s="286" t="s">
        <v>2735</v>
      </c>
    </row>
    <row r="153" spans="1:1" ht="17.25" x14ac:dyDescent="0.25">
      <c r="A153" s="287" t="s">
        <v>2736</v>
      </c>
    </row>
    <row r="154" spans="1:1" ht="17.25" x14ac:dyDescent="0.25">
      <c r="A154" s="287" t="s">
        <v>2737</v>
      </c>
    </row>
    <row r="155" spans="1:1" ht="17.25" x14ac:dyDescent="0.25">
      <c r="A155" s="287" t="s">
        <v>2738</v>
      </c>
    </row>
    <row r="156" spans="1:1" ht="17.25" x14ac:dyDescent="0.25">
      <c r="A156" s="287" t="s">
        <v>2739</v>
      </c>
    </row>
    <row r="157" spans="1:1" ht="34.5" x14ac:dyDescent="0.25">
      <c r="A157" s="287" t="s">
        <v>2740</v>
      </c>
    </row>
    <row r="158" spans="1:1" ht="34.5" x14ac:dyDescent="0.25">
      <c r="A158" s="287" t="s">
        <v>2741</v>
      </c>
    </row>
    <row r="159" spans="1:1" ht="17.25" x14ac:dyDescent="0.25">
      <c r="A159" s="286" t="s">
        <v>2742</v>
      </c>
    </row>
    <row r="160" spans="1:1" ht="34.5" x14ac:dyDescent="0.25">
      <c r="A160" s="287" t="s">
        <v>2743</v>
      </c>
    </row>
    <row r="161" spans="1:1" ht="34.5" x14ac:dyDescent="0.25">
      <c r="A161" s="287" t="s">
        <v>2744</v>
      </c>
    </row>
    <row r="162" spans="1:1" ht="17.25" x14ac:dyDescent="0.25">
      <c r="A162" s="287" t="s">
        <v>2745</v>
      </c>
    </row>
    <row r="163" spans="1:1" ht="17.25" x14ac:dyDescent="0.25">
      <c r="A163" s="286" t="s">
        <v>2746</v>
      </c>
    </row>
    <row r="164" spans="1:1" ht="34.5" x14ac:dyDescent="0.3">
      <c r="A164" s="288" t="s">
        <v>2747</v>
      </c>
    </row>
    <row r="165" spans="1:1" ht="34.5" x14ac:dyDescent="0.25">
      <c r="A165" s="287" t="s">
        <v>2748</v>
      </c>
    </row>
    <row r="166" spans="1:1" ht="17.25" x14ac:dyDescent="0.25">
      <c r="A166" s="286" t="s">
        <v>2749</v>
      </c>
    </row>
    <row r="167" spans="1:1" ht="17.25" x14ac:dyDescent="0.25">
      <c r="A167" s="287" t="s">
        <v>2750</v>
      </c>
    </row>
    <row r="168" spans="1:1" ht="17.25" x14ac:dyDescent="0.25">
      <c r="A168" s="286" t="s">
        <v>2751</v>
      </c>
    </row>
    <row r="169" spans="1:1" ht="17.25" x14ac:dyDescent="0.3">
      <c r="A169" s="288" t="s">
        <v>2752</v>
      </c>
    </row>
    <row r="170" spans="1:1" ht="17.25" x14ac:dyDescent="0.3">
      <c r="A170" s="288"/>
    </row>
    <row r="171" spans="1:1" ht="17.25" x14ac:dyDescent="0.3">
      <c r="A171" s="288"/>
    </row>
    <row r="172" spans="1:1" ht="17.25" x14ac:dyDescent="0.3">
      <c r="A172" s="288"/>
    </row>
    <row r="173" spans="1:1" ht="17.25" x14ac:dyDescent="0.3">
      <c r="A173" s="288"/>
    </row>
    <row r="174" spans="1:1" ht="17.25" x14ac:dyDescent="0.3">
      <c r="A174" s="288"/>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3">
    <tabColor theme="0" tint="-0.34998626667073579"/>
  </sheetPr>
  <dimension ref="A1:R43"/>
  <sheetViews>
    <sheetView showGridLines="0" tabSelected="1" zoomScale="80" zoomScaleNormal="80" workbookViewId="0"/>
  </sheetViews>
  <sheetFormatPr defaultRowHeight="15" x14ac:dyDescent="0.25"/>
  <cols>
    <col min="1" max="1" width="8.5703125" style="175"/>
    <col min="2" max="10" width="12.42578125" style="175" customWidth="1"/>
    <col min="11" max="18" width="8.5703125" style="175"/>
  </cols>
  <sheetData>
    <row r="1" spans="2:10" ht="15.75" thickBot="1" x14ac:dyDescent="0.3"/>
    <row r="2" spans="2:10" x14ac:dyDescent="0.25">
      <c r="B2" s="179"/>
      <c r="C2" s="180"/>
      <c r="D2" s="180"/>
      <c r="E2" s="180"/>
      <c r="F2" s="180"/>
      <c r="G2" s="180"/>
      <c r="H2" s="180"/>
      <c r="I2" s="180"/>
      <c r="J2" s="181"/>
    </row>
    <row r="3" spans="2:10" x14ac:dyDescent="0.25">
      <c r="B3" s="182"/>
      <c r="C3" s="183"/>
      <c r="D3" s="183"/>
      <c r="E3" s="183"/>
      <c r="F3" s="183"/>
      <c r="G3" s="183"/>
      <c r="H3" s="183"/>
      <c r="I3" s="183"/>
      <c r="J3" s="184"/>
    </row>
    <row r="4" spans="2:10" x14ac:dyDescent="0.25">
      <c r="B4" s="182"/>
      <c r="C4" s="183"/>
      <c r="D4" s="183"/>
      <c r="E4" s="183"/>
      <c r="F4" s="183"/>
      <c r="G4" s="183"/>
      <c r="H4" s="183"/>
      <c r="I4" s="183"/>
      <c r="J4" s="184"/>
    </row>
    <row r="5" spans="2:10" ht="31.5" x14ac:dyDescent="0.3">
      <c r="B5" s="182"/>
      <c r="C5" s="183"/>
      <c r="D5" s="183"/>
      <c r="E5" s="185"/>
      <c r="F5" s="186" t="s">
        <v>1469</v>
      </c>
      <c r="G5" s="183"/>
      <c r="H5" s="183"/>
      <c r="I5" s="183"/>
      <c r="J5" s="184"/>
    </row>
    <row r="6" spans="2:10" ht="31.5" x14ac:dyDescent="0.25">
      <c r="B6" s="182"/>
      <c r="C6" s="183"/>
      <c r="D6" s="334" t="s">
        <v>2754</v>
      </c>
      <c r="E6" s="334"/>
      <c r="F6" s="334"/>
      <c r="G6" s="334"/>
      <c r="H6" s="334"/>
      <c r="I6" s="183"/>
      <c r="J6" s="184"/>
    </row>
    <row r="7" spans="2:10" ht="26.25" x14ac:dyDescent="0.25">
      <c r="B7" s="182"/>
      <c r="C7" s="183"/>
      <c r="D7" s="183"/>
      <c r="E7" s="183"/>
      <c r="F7" s="187" t="s">
        <v>588</v>
      </c>
      <c r="G7" s="183"/>
      <c r="H7" s="183"/>
      <c r="I7" s="183"/>
      <c r="J7" s="184"/>
    </row>
    <row r="8" spans="2:10" ht="26.25" x14ac:dyDescent="0.25">
      <c r="B8" s="182"/>
      <c r="C8" s="183"/>
      <c r="D8" s="183"/>
      <c r="E8" s="183"/>
      <c r="F8" s="187" t="s">
        <v>1516</v>
      </c>
      <c r="G8" s="183"/>
      <c r="H8" s="183"/>
      <c r="I8" s="183"/>
      <c r="J8" s="184"/>
    </row>
    <row r="9" spans="2:10" ht="21" x14ac:dyDescent="0.25">
      <c r="B9" s="182"/>
      <c r="C9" s="183"/>
      <c r="D9" s="183"/>
      <c r="E9" s="183"/>
      <c r="F9" s="188" t="s">
        <v>2828</v>
      </c>
      <c r="G9" s="183"/>
      <c r="H9" s="183"/>
      <c r="I9" s="183"/>
      <c r="J9" s="184"/>
    </row>
    <row r="10" spans="2:10" ht="21" x14ac:dyDescent="0.25">
      <c r="B10" s="182"/>
      <c r="C10" s="183"/>
      <c r="D10" s="183"/>
      <c r="E10" s="183"/>
      <c r="F10" s="188" t="s">
        <v>2827</v>
      </c>
      <c r="G10" s="183"/>
      <c r="H10" s="183"/>
      <c r="I10" s="183"/>
      <c r="J10" s="184"/>
    </row>
    <row r="11" spans="2:10" ht="21" x14ac:dyDescent="0.25">
      <c r="B11" s="182"/>
      <c r="C11" s="183"/>
      <c r="D11" s="183"/>
      <c r="E11" s="183"/>
      <c r="F11" s="188"/>
      <c r="G11" s="183"/>
      <c r="H11" s="183"/>
      <c r="I11" s="183"/>
      <c r="J11" s="184"/>
    </row>
    <row r="12" spans="2:10" x14ac:dyDescent="0.25">
      <c r="B12" s="182"/>
      <c r="C12" s="183"/>
      <c r="D12" s="183"/>
      <c r="E12" s="183"/>
      <c r="F12" s="183"/>
      <c r="G12" s="183"/>
      <c r="H12" s="183"/>
      <c r="I12" s="183"/>
      <c r="J12" s="184"/>
    </row>
    <row r="13" spans="2:10" x14ac:dyDescent="0.25">
      <c r="B13" s="182"/>
      <c r="C13" s="183"/>
      <c r="D13" s="183"/>
      <c r="E13" s="183"/>
      <c r="F13" s="183"/>
      <c r="G13" s="183"/>
      <c r="H13" s="183"/>
      <c r="I13" s="183"/>
      <c r="J13" s="184"/>
    </row>
    <row r="14" spans="2:10" x14ac:dyDescent="0.25">
      <c r="B14" s="182"/>
      <c r="C14" s="183"/>
      <c r="D14" s="183"/>
      <c r="E14" s="183"/>
      <c r="F14" s="183"/>
      <c r="G14" s="183"/>
      <c r="H14" s="183"/>
      <c r="I14" s="183"/>
      <c r="J14" s="184"/>
    </row>
    <row r="15" spans="2:10" x14ac:dyDescent="0.25">
      <c r="B15" s="182"/>
      <c r="C15" s="183"/>
      <c r="D15" s="183"/>
      <c r="E15" s="183"/>
      <c r="F15" s="183"/>
      <c r="G15" s="183"/>
      <c r="H15" s="183"/>
      <c r="I15" s="183"/>
      <c r="J15" s="184"/>
    </row>
    <row r="16" spans="2:10" x14ac:dyDescent="0.25">
      <c r="B16" s="182"/>
      <c r="C16" s="183"/>
      <c r="D16" s="183"/>
      <c r="E16" s="183"/>
      <c r="F16" s="183"/>
      <c r="G16" s="183"/>
      <c r="H16" s="183"/>
      <c r="I16" s="183"/>
      <c r="J16" s="184"/>
    </row>
    <row r="17" spans="2:10" x14ac:dyDescent="0.25">
      <c r="B17" s="182"/>
      <c r="C17" s="183"/>
      <c r="D17" s="183"/>
      <c r="E17" s="183"/>
      <c r="F17" s="183"/>
      <c r="G17" s="183"/>
      <c r="H17" s="183"/>
      <c r="I17" s="183"/>
      <c r="J17" s="184"/>
    </row>
    <row r="18" spans="2:10" x14ac:dyDescent="0.25">
      <c r="B18" s="182"/>
      <c r="C18" s="183"/>
      <c r="D18" s="183"/>
      <c r="E18" s="183"/>
      <c r="F18" s="183"/>
      <c r="G18" s="183"/>
      <c r="H18" s="183"/>
      <c r="I18" s="183"/>
      <c r="J18" s="184"/>
    </row>
    <row r="19" spans="2:10" x14ac:dyDescent="0.25">
      <c r="B19" s="182"/>
      <c r="C19" s="183"/>
      <c r="D19" s="183"/>
      <c r="E19" s="183"/>
      <c r="F19" s="183"/>
      <c r="G19" s="183"/>
      <c r="H19" s="183"/>
      <c r="I19" s="183"/>
      <c r="J19" s="184"/>
    </row>
    <row r="20" spans="2:10" x14ac:dyDescent="0.25">
      <c r="B20" s="182"/>
      <c r="C20" s="183"/>
      <c r="D20" s="183"/>
      <c r="E20" s="183"/>
      <c r="F20" s="183"/>
      <c r="G20" s="183"/>
      <c r="H20" s="183"/>
      <c r="I20" s="183"/>
      <c r="J20" s="184"/>
    </row>
    <row r="21" spans="2:10" x14ac:dyDescent="0.25">
      <c r="B21" s="182"/>
      <c r="C21" s="183"/>
      <c r="D21" s="183"/>
      <c r="E21" s="183"/>
      <c r="F21" s="183"/>
      <c r="G21" s="183"/>
      <c r="H21" s="183"/>
      <c r="I21" s="183"/>
      <c r="J21" s="184"/>
    </row>
    <row r="22" spans="2:10" x14ac:dyDescent="0.25">
      <c r="B22" s="182"/>
      <c r="C22" s="183"/>
      <c r="D22" s="183"/>
      <c r="E22" s="183"/>
      <c r="F22" s="189" t="s">
        <v>1470</v>
      </c>
      <c r="G22" s="183"/>
      <c r="H22" s="183"/>
      <c r="I22" s="183"/>
      <c r="J22" s="184"/>
    </row>
    <row r="23" spans="2:10" x14ac:dyDescent="0.25">
      <c r="B23" s="182"/>
      <c r="C23" s="183"/>
      <c r="D23" s="183"/>
      <c r="E23" s="183"/>
      <c r="F23" s="190"/>
      <c r="G23" s="183"/>
      <c r="H23" s="183"/>
      <c r="I23" s="183"/>
      <c r="J23" s="184"/>
    </row>
    <row r="24" spans="2:10" x14ac:dyDescent="0.25">
      <c r="B24" s="182"/>
      <c r="C24" s="183"/>
      <c r="D24" s="332" t="s">
        <v>1471</v>
      </c>
      <c r="E24" s="333" t="s">
        <v>1472</v>
      </c>
      <c r="F24" s="333"/>
      <c r="G24" s="333"/>
      <c r="H24" s="333"/>
      <c r="I24" s="183"/>
      <c r="J24" s="184"/>
    </row>
    <row r="25" spans="2:10" x14ac:dyDescent="0.25">
      <c r="B25" s="182"/>
      <c r="C25" s="183"/>
      <c r="D25" s="183"/>
      <c r="E25" s="191"/>
      <c r="F25" s="191"/>
      <c r="G25" s="191"/>
      <c r="H25" s="183"/>
      <c r="I25" s="183"/>
      <c r="J25" s="184"/>
    </row>
    <row r="26" spans="2:10" x14ac:dyDescent="0.25">
      <c r="B26" s="182"/>
      <c r="C26" s="183"/>
      <c r="D26" s="332" t="s">
        <v>1473</v>
      </c>
      <c r="E26" s="333"/>
      <c r="F26" s="333"/>
      <c r="G26" s="333"/>
      <c r="H26" s="333"/>
      <c r="I26" s="183"/>
      <c r="J26" s="184"/>
    </row>
    <row r="27" spans="2:10" x14ac:dyDescent="0.25">
      <c r="B27" s="182"/>
      <c r="C27" s="183"/>
      <c r="D27" s="192"/>
      <c r="E27" s="192"/>
      <c r="F27" s="192"/>
      <c r="G27" s="192"/>
      <c r="H27" s="192"/>
      <c r="I27" s="183"/>
      <c r="J27" s="184"/>
    </row>
    <row r="28" spans="2:10" x14ac:dyDescent="0.25">
      <c r="B28" s="182"/>
      <c r="C28" s="183"/>
      <c r="D28" s="332" t="s">
        <v>1474</v>
      </c>
      <c r="E28" s="333" t="s">
        <v>1472</v>
      </c>
      <c r="F28" s="333"/>
      <c r="G28" s="333"/>
      <c r="H28" s="333"/>
      <c r="I28" s="183"/>
      <c r="J28" s="184"/>
    </row>
    <row r="29" spans="2:10" x14ac:dyDescent="0.25">
      <c r="B29" s="182"/>
      <c r="C29" s="183"/>
      <c r="D29" s="192"/>
      <c r="E29" s="192"/>
      <c r="F29" s="192"/>
      <c r="G29" s="192"/>
      <c r="H29" s="192"/>
      <c r="I29" s="183"/>
      <c r="J29" s="184"/>
    </row>
    <row r="30" spans="2:10" x14ac:dyDescent="0.25">
      <c r="B30" s="182"/>
      <c r="C30" s="183"/>
      <c r="D30" s="332" t="s">
        <v>1475</v>
      </c>
      <c r="E30" s="333" t="s">
        <v>1472</v>
      </c>
      <c r="F30" s="333"/>
      <c r="G30" s="333"/>
      <c r="H30" s="333"/>
      <c r="I30" s="183"/>
      <c r="J30" s="184"/>
    </row>
    <row r="31" spans="2:10" x14ac:dyDescent="0.25">
      <c r="B31" s="182"/>
      <c r="C31" s="183"/>
      <c r="D31" s="192"/>
      <c r="E31" s="192"/>
      <c r="F31" s="192"/>
      <c r="G31" s="192"/>
      <c r="H31" s="192"/>
      <c r="I31" s="183"/>
      <c r="J31" s="184"/>
    </row>
    <row r="32" spans="2:10" x14ac:dyDescent="0.25">
      <c r="B32" s="182"/>
      <c r="C32" s="183"/>
      <c r="D32" s="332" t="s">
        <v>1476</v>
      </c>
      <c r="E32" s="333" t="s">
        <v>1472</v>
      </c>
      <c r="F32" s="333"/>
      <c r="G32" s="333"/>
      <c r="H32" s="333"/>
      <c r="I32" s="183"/>
      <c r="J32" s="184"/>
    </row>
    <row r="33" spans="2:10" x14ac:dyDescent="0.25">
      <c r="B33" s="182"/>
      <c r="C33" s="183"/>
      <c r="D33" s="191"/>
      <c r="E33" s="191"/>
      <c r="F33" s="191"/>
      <c r="G33" s="191"/>
      <c r="H33" s="191"/>
      <c r="I33" s="183"/>
      <c r="J33" s="184"/>
    </row>
    <row r="34" spans="2:10" x14ac:dyDescent="0.25">
      <c r="B34" s="182"/>
      <c r="C34" s="183"/>
      <c r="D34" s="332" t="s">
        <v>1477</v>
      </c>
      <c r="E34" s="333" t="s">
        <v>1472</v>
      </c>
      <c r="F34" s="333"/>
      <c r="G34" s="333"/>
      <c r="H34" s="333"/>
      <c r="I34" s="183"/>
      <c r="J34" s="184"/>
    </row>
    <row r="35" spans="2:10" x14ac:dyDescent="0.25">
      <c r="B35" s="182"/>
      <c r="C35" s="183"/>
      <c r="D35" s="183"/>
      <c r="E35" s="183"/>
      <c r="F35" s="183"/>
      <c r="G35" s="183"/>
      <c r="H35" s="183"/>
      <c r="I35" s="183"/>
      <c r="J35" s="184"/>
    </row>
    <row r="36" spans="2:10" x14ac:dyDescent="0.25">
      <c r="B36" s="182"/>
      <c r="C36" s="183"/>
      <c r="D36" s="335" t="s">
        <v>1478</v>
      </c>
      <c r="E36" s="336"/>
      <c r="F36" s="336"/>
      <c r="G36" s="336"/>
      <c r="H36" s="336"/>
      <c r="I36" s="183"/>
      <c r="J36" s="184"/>
    </row>
    <row r="37" spans="2:10" x14ac:dyDescent="0.25">
      <c r="B37" s="182"/>
      <c r="C37" s="183"/>
      <c r="D37" s="183"/>
      <c r="E37" s="183"/>
      <c r="F37" s="190"/>
      <c r="G37" s="183"/>
      <c r="H37" s="183"/>
      <c r="I37" s="183"/>
      <c r="J37" s="184"/>
    </row>
    <row r="38" spans="2:10" x14ac:dyDescent="0.25">
      <c r="B38" s="182"/>
      <c r="C38" s="183"/>
      <c r="D38" s="335" t="s">
        <v>1479</v>
      </c>
      <c r="E38" s="336"/>
      <c r="F38" s="336"/>
      <c r="G38" s="336"/>
      <c r="H38" s="336"/>
      <c r="I38" s="183"/>
      <c r="J38" s="184"/>
    </row>
    <row r="39" spans="2:10" x14ac:dyDescent="0.25">
      <c r="B39" s="182"/>
      <c r="C39" s="183"/>
      <c r="D39" s="191"/>
      <c r="E39" s="191"/>
      <c r="F39" s="191"/>
      <c r="G39" s="191"/>
      <c r="H39" s="191"/>
      <c r="I39" s="183"/>
      <c r="J39" s="184"/>
    </row>
    <row r="40" spans="2:10" x14ac:dyDescent="0.25">
      <c r="B40" s="182"/>
      <c r="C40" s="183"/>
      <c r="D40" s="335" t="s">
        <v>1480</v>
      </c>
      <c r="E40" s="336" t="s">
        <v>1472</v>
      </c>
      <c r="F40" s="336"/>
      <c r="G40" s="336"/>
      <c r="H40" s="336"/>
      <c r="I40" s="183"/>
      <c r="J40" s="184"/>
    </row>
    <row r="41" spans="2:10" x14ac:dyDescent="0.25">
      <c r="B41" s="182"/>
      <c r="C41" s="183"/>
      <c r="D41" s="183"/>
      <c r="E41" s="192"/>
      <c r="F41" s="192"/>
      <c r="G41" s="192"/>
      <c r="H41" s="192"/>
      <c r="I41" s="183"/>
      <c r="J41" s="184"/>
    </row>
    <row r="42" spans="2:10" x14ac:dyDescent="0.25">
      <c r="B42" s="182"/>
      <c r="C42" s="183"/>
      <c r="D42" s="337" t="s">
        <v>2755</v>
      </c>
      <c r="E42" s="338"/>
      <c r="F42" s="338"/>
      <c r="G42" s="338"/>
      <c r="H42" s="338"/>
      <c r="I42" s="183"/>
      <c r="J42" s="184"/>
    </row>
    <row r="43" spans="2:10" ht="15.75" thickBot="1" x14ac:dyDescent="0.3">
      <c r="B43" s="193"/>
      <c r="C43" s="194"/>
      <c r="D43" s="194"/>
      <c r="E43" s="194"/>
      <c r="F43" s="194"/>
      <c r="G43" s="194"/>
      <c r="H43" s="194"/>
      <c r="I43" s="194"/>
      <c r="J43" s="195"/>
    </row>
  </sheetData>
  <mergeCells count="11">
    <mergeCell ref="D34:H34"/>
    <mergeCell ref="D36:H36"/>
    <mergeCell ref="D38:H38"/>
    <mergeCell ref="D40:H40"/>
    <mergeCell ref="D42:H42"/>
    <mergeCell ref="D32:H32"/>
    <mergeCell ref="D6:H6"/>
    <mergeCell ref="D24:H24"/>
    <mergeCell ref="D26:H26"/>
    <mergeCell ref="D28:H28"/>
    <mergeCell ref="D30:H30"/>
  </mergeCells>
  <hyperlinks>
    <hyperlink ref="D24:H24" location="'A. HTT General'!A1" display="Tab A: HTT General"/>
    <hyperlink ref="D26:H26" location="'B1. HTT Mortgage Assets'!A1" display="Worksheet B1: HTT Mortgage Assets"/>
    <hyperlink ref="D28:H28" location="'B2. HTT Public Sector Assets'!A1" display="Worksheet C: HTT Public Sector Assets"/>
    <hyperlink ref="D32:H32" location="'C. HTT Harmonised Glossary'!A1" display="Worksheet C: HTT Harmonised Glossary"/>
    <hyperlink ref="D30:H30" location="'B3. HTT Shipping Assets'!A1" display="Worksheet B3: HTT Shipping Assets"/>
    <hyperlink ref="D34:H34" location="Disclaimer!A1" display="Disclaimer"/>
    <hyperlink ref="D40:H40" location="'F1. Sustainable M data'!A1" display="Worksheet F1: Optional Sustainable M data"/>
    <hyperlink ref="D38:H38" location="'E. Optional ECB-ECAIs data'!A1" display="Worksheet E: Optional ECB-ECAIs data"/>
    <hyperlink ref="D42:H42" location="'G1. Crisis M Payment Holidays'!A1" display="Worksheet G1. Crisis M Payment Holidays"/>
  </hyperlink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15"/>
  <dimension ref="A1:AE36"/>
  <sheetViews>
    <sheetView workbookViewId="0">
      <selection sqref="A1:C1"/>
    </sheetView>
  </sheetViews>
  <sheetFormatPr defaultRowHeight="15" x14ac:dyDescent="0.25"/>
  <cols>
    <col min="1" max="1" width="4.5703125" style="322" customWidth="1"/>
    <col min="2" max="2" width="16.85546875" style="304" bestFit="1" customWidth="1"/>
    <col min="3" max="3" width="162.42578125" style="305" customWidth="1"/>
    <col min="4" max="31" width="9.140625" style="300" customWidth="1"/>
    <col min="32" max="246" width="9.140625" style="297"/>
    <col min="247" max="247" width="4.5703125" style="297" customWidth="1"/>
    <col min="248" max="248" width="16.85546875" style="297" bestFit="1" customWidth="1"/>
    <col min="249" max="249" width="127.5703125" style="297" customWidth="1"/>
    <col min="250" max="250" width="46.5703125" style="297" customWidth="1"/>
    <col min="251" max="287" width="9.140625" style="297" customWidth="1"/>
    <col min="288" max="502" width="9.140625" style="297"/>
    <col min="503" max="503" width="4.5703125" style="297" customWidth="1"/>
    <col min="504" max="504" width="16.85546875" style="297" bestFit="1" customWidth="1"/>
    <col min="505" max="505" width="127.5703125" style="297" customWidth="1"/>
    <col min="506" max="506" width="46.5703125" style="297" customWidth="1"/>
    <col min="507" max="543" width="9.140625" style="297" customWidth="1"/>
    <col min="544" max="758" width="9.140625" style="297"/>
    <col min="759" max="759" width="4.5703125" style="297" customWidth="1"/>
    <col min="760" max="760" width="16.85546875" style="297" bestFit="1" customWidth="1"/>
    <col min="761" max="761" width="127.5703125" style="297" customWidth="1"/>
    <col min="762" max="762" width="46.5703125" style="297" customWidth="1"/>
    <col min="763" max="799" width="9.140625" style="297" customWidth="1"/>
    <col min="800" max="1014" width="9.140625" style="297"/>
    <col min="1015" max="1015" width="4.5703125" style="297" customWidth="1"/>
    <col min="1016" max="1016" width="16.85546875" style="297" bestFit="1" customWidth="1"/>
    <col min="1017" max="1017" width="127.5703125" style="297" customWidth="1"/>
    <col min="1018" max="1018" width="46.5703125" style="297" customWidth="1"/>
    <col min="1019" max="1055" width="9.140625" style="297" customWidth="1"/>
    <col min="1056" max="1270" width="9.140625" style="297"/>
    <col min="1271" max="1271" width="4.5703125" style="297" customWidth="1"/>
    <col min="1272" max="1272" width="16.85546875" style="297" bestFit="1" customWidth="1"/>
    <col min="1273" max="1273" width="127.5703125" style="297" customWidth="1"/>
    <col min="1274" max="1274" width="46.5703125" style="297" customWidth="1"/>
    <col min="1275" max="1311" width="9.140625" style="297" customWidth="1"/>
    <col min="1312" max="1526" width="9.140625" style="297"/>
    <col min="1527" max="1527" width="4.5703125" style="297" customWidth="1"/>
    <col min="1528" max="1528" width="16.85546875" style="297" bestFit="1" customWidth="1"/>
    <col min="1529" max="1529" width="127.5703125" style="297" customWidth="1"/>
    <col min="1530" max="1530" width="46.5703125" style="297" customWidth="1"/>
    <col min="1531" max="1567" width="9.140625" style="297" customWidth="1"/>
    <col min="1568" max="1782" width="9.140625" style="297"/>
    <col min="1783" max="1783" width="4.5703125" style="297" customWidth="1"/>
    <col min="1784" max="1784" width="16.85546875" style="297" bestFit="1" customWidth="1"/>
    <col min="1785" max="1785" width="127.5703125" style="297" customWidth="1"/>
    <col min="1786" max="1786" width="46.5703125" style="297" customWidth="1"/>
    <col min="1787" max="1823" width="9.140625" style="297" customWidth="1"/>
    <col min="1824" max="2038" width="9.140625" style="297"/>
    <col min="2039" max="2039" width="4.5703125" style="297" customWidth="1"/>
    <col min="2040" max="2040" width="16.85546875" style="297" bestFit="1" customWidth="1"/>
    <col min="2041" max="2041" width="127.5703125" style="297" customWidth="1"/>
    <col min="2042" max="2042" width="46.5703125" style="297" customWidth="1"/>
    <col min="2043" max="2079" width="9.140625" style="297" customWidth="1"/>
    <col min="2080" max="2294" width="9.140625" style="297"/>
    <col min="2295" max="2295" width="4.5703125" style="297" customWidth="1"/>
    <col min="2296" max="2296" width="16.85546875" style="297" bestFit="1" customWidth="1"/>
    <col min="2297" max="2297" width="127.5703125" style="297" customWidth="1"/>
    <col min="2298" max="2298" width="46.5703125" style="297" customWidth="1"/>
    <col min="2299" max="2335" width="9.140625" style="297" customWidth="1"/>
    <col min="2336" max="2550" width="9.140625" style="297"/>
    <col min="2551" max="2551" width="4.5703125" style="297" customWidth="1"/>
    <col min="2552" max="2552" width="16.85546875" style="297" bestFit="1" customWidth="1"/>
    <col min="2553" max="2553" width="127.5703125" style="297" customWidth="1"/>
    <col min="2554" max="2554" width="46.5703125" style="297" customWidth="1"/>
    <col min="2555" max="2591" width="9.140625" style="297" customWidth="1"/>
    <col min="2592" max="2806" width="9.140625" style="297"/>
    <col min="2807" max="2807" width="4.5703125" style="297" customWidth="1"/>
    <col min="2808" max="2808" width="16.85546875" style="297" bestFit="1" customWidth="1"/>
    <col min="2809" max="2809" width="127.5703125" style="297" customWidth="1"/>
    <col min="2810" max="2810" width="46.5703125" style="297" customWidth="1"/>
    <col min="2811" max="2847" width="9.140625" style="297" customWidth="1"/>
    <col min="2848" max="3062" width="9.140625" style="297"/>
    <col min="3063" max="3063" width="4.5703125" style="297" customWidth="1"/>
    <col min="3064" max="3064" width="16.85546875" style="297" bestFit="1" customWidth="1"/>
    <col min="3065" max="3065" width="127.5703125" style="297" customWidth="1"/>
    <col min="3066" max="3066" width="46.5703125" style="297" customWidth="1"/>
    <col min="3067" max="3103" width="9.140625" style="297" customWidth="1"/>
    <col min="3104" max="3318" width="9.140625" style="297"/>
    <col min="3319" max="3319" width="4.5703125" style="297" customWidth="1"/>
    <col min="3320" max="3320" width="16.85546875" style="297" bestFit="1" customWidth="1"/>
    <col min="3321" max="3321" width="127.5703125" style="297" customWidth="1"/>
    <col min="3322" max="3322" width="46.5703125" style="297" customWidth="1"/>
    <col min="3323" max="3359" width="9.140625" style="297" customWidth="1"/>
    <col min="3360" max="3574" width="9.140625" style="297"/>
    <col min="3575" max="3575" width="4.5703125" style="297" customWidth="1"/>
    <col min="3576" max="3576" width="16.85546875" style="297" bestFit="1" customWidth="1"/>
    <col min="3577" max="3577" width="127.5703125" style="297" customWidth="1"/>
    <col min="3578" max="3578" width="46.5703125" style="297" customWidth="1"/>
    <col min="3579" max="3615" width="9.140625" style="297" customWidth="1"/>
    <col min="3616" max="3830" width="9.140625" style="297"/>
    <col min="3831" max="3831" width="4.5703125" style="297" customWidth="1"/>
    <col min="3832" max="3832" width="16.85546875" style="297" bestFit="1" customWidth="1"/>
    <col min="3833" max="3833" width="127.5703125" style="297" customWidth="1"/>
    <col min="3834" max="3834" width="46.5703125" style="297" customWidth="1"/>
    <col min="3835" max="3871" width="9.140625" style="297" customWidth="1"/>
    <col min="3872" max="4086" width="9.140625" style="297"/>
    <col min="4087" max="4087" width="4.5703125" style="297" customWidth="1"/>
    <col min="4088" max="4088" width="16.85546875" style="297" bestFit="1" customWidth="1"/>
    <col min="4089" max="4089" width="127.5703125" style="297" customWidth="1"/>
    <col min="4090" max="4090" width="46.5703125" style="297" customWidth="1"/>
    <col min="4091" max="4127" width="9.140625" style="297" customWidth="1"/>
    <col min="4128" max="4342" width="9.140625" style="297"/>
    <col min="4343" max="4343" width="4.5703125" style="297" customWidth="1"/>
    <col min="4344" max="4344" width="16.85546875" style="297" bestFit="1" customWidth="1"/>
    <col min="4345" max="4345" width="127.5703125" style="297" customWidth="1"/>
    <col min="4346" max="4346" width="46.5703125" style="297" customWidth="1"/>
    <col min="4347" max="4383" width="9.140625" style="297" customWidth="1"/>
    <col min="4384" max="4598" width="9.140625" style="297"/>
    <col min="4599" max="4599" width="4.5703125" style="297" customWidth="1"/>
    <col min="4600" max="4600" width="16.85546875" style="297" bestFit="1" customWidth="1"/>
    <col min="4601" max="4601" width="127.5703125" style="297" customWidth="1"/>
    <col min="4602" max="4602" width="46.5703125" style="297" customWidth="1"/>
    <col min="4603" max="4639" width="9.140625" style="297" customWidth="1"/>
    <col min="4640" max="4854" width="9.140625" style="297"/>
    <col min="4855" max="4855" width="4.5703125" style="297" customWidth="1"/>
    <col min="4856" max="4856" width="16.85546875" style="297" bestFit="1" customWidth="1"/>
    <col min="4857" max="4857" width="127.5703125" style="297" customWidth="1"/>
    <col min="4858" max="4858" width="46.5703125" style="297" customWidth="1"/>
    <col min="4859" max="4895" width="9.140625" style="297" customWidth="1"/>
    <col min="4896" max="5110" width="9.140625" style="297"/>
    <col min="5111" max="5111" width="4.5703125" style="297" customWidth="1"/>
    <col min="5112" max="5112" width="16.85546875" style="297" bestFit="1" customWidth="1"/>
    <col min="5113" max="5113" width="127.5703125" style="297" customWidth="1"/>
    <col min="5114" max="5114" width="46.5703125" style="297" customWidth="1"/>
    <col min="5115" max="5151" width="9.140625" style="297" customWidth="1"/>
    <col min="5152" max="5366" width="9.140625" style="297"/>
    <col min="5367" max="5367" width="4.5703125" style="297" customWidth="1"/>
    <col min="5368" max="5368" width="16.85546875" style="297" bestFit="1" customWidth="1"/>
    <col min="5369" max="5369" width="127.5703125" style="297" customWidth="1"/>
    <col min="5370" max="5370" width="46.5703125" style="297" customWidth="1"/>
    <col min="5371" max="5407" width="9.140625" style="297" customWidth="1"/>
    <col min="5408" max="5622" width="9.140625" style="297"/>
    <col min="5623" max="5623" width="4.5703125" style="297" customWidth="1"/>
    <col min="5624" max="5624" width="16.85546875" style="297" bestFit="1" customWidth="1"/>
    <col min="5625" max="5625" width="127.5703125" style="297" customWidth="1"/>
    <col min="5626" max="5626" width="46.5703125" style="297" customWidth="1"/>
    <col min="5627" max="5663" width="9.140625" style="297" customWidth="1"/>
    <col min="5664" max="5878" width="9.140625" style="297"/>
    <col min="5879" max="5879" width="4.5703125" style="297" customWidth="1"/>
    <col min="5880" max="5880" width="16.85546875" style="297" bestFit="1" customWidth="1"/>
    <col min="5881" max="5881" width="127.5703125" style="297" customWidth="1"/>
    <col min="5882" max="5882" width="46.5703125" style="297" customWidth="1"/>
    <col min="5883" max="5919" width="9.140625" style="297" customWidth="1"/>
    <col min="5920" max="6134" width="9.140625" style="297"/>
    <col min="6135" max="6135" width="4.5703125" style="297" customWidth="1"/>
    <col min="6136" max="6136" width="16.85546875" style="297" bestFit="1" customWidth="1"/>
    <col min="6137" max="6137" width="127.5703125" style="297" customWidth="1"/>
    <col min="6138" max="6138" width="46.5703125" style="297" customWidth="1"/>
    <col min="6139" max="6175" width="9.140625" style="297" customWidth="1"/>
    <col min="6176" max="6390" width="9.140625" style="297"/>
    <col min="6391" max="6391" width="4.5703125" style="297" customWidth="1"/>
    <col min="6392" max="6392" width="16.85546875" style="297" bestFit="1" customWidth="1"/>
    <col min="6393" max="6393" width="127.5703125" style="297" customWidth="1"/>
    <col min="6394" max="6394" width="46.5703125" style="297" customWidth="1"/>
    <col min="6395" max="6431" width="9.140625" style="297" customWidth="1"/>
    <col min="6432" max="6646" width="9.140625" style="297"/>
    <col min="6647" max="6647" width="4.5703125" style="297" customWidth="1"/>
    <col min="6648" max="6648" width="16.85546875" style="297" bestFit="1" customWidth="1"/>
    <col min="6649" max="6649" width="127.5703125" style="297" customWidth="1"/>
    <col min="6650" max="6650" width="46.5703125" style="297" customWidth="1"/>
    <col min="6651" max="6687" width="9.140625" style="297" customWidth="1"/>
    <col min="6688" max="6902" width="9.140625" style="297"/>
    <col min="6903" max="6903" width="4.5703125" style="297" customWidth="1"/>
    <col min="6904" max="6904" width="16.85546875" style="297" bestFit="1" customWidth="1"/>
    <col min="6905" max="6905" width="127.5703125" style="297" customWidth="1"/>
    <col min="6906" max="6906" width="46.5703125" style="297" customWidth="1"/>
    <col min="6907" max="6943" width="9.140625" style="297" customWidth="1"/>
    <col min="6944" max="7158" width="9.140625" style="297"/>
    <col min="7159" max="7159" width="4.5703125" style="297" customWidth="1"/>
    <col min="7160" max="7160" width="16.85546875" style="297" bestFit="1" customWidth="1"/>
    <col min="7161" max="7161" width="127.5703125" style="297" customWidth="1"/>
    <col min="7162" max="7162" width="46.5703125" style="297" customWidth="1"/>
    <col min="7163" max="7199" width="9.140625" style="297" customWidth="1"/>
    <col min="7200" max="7414" width="9.140625" style="297"/>
    <col min="7415" max="7415" width="4.5703125" style="297" customWidth="1"/>
    <col min="7416" max="7416" width="16.85546875" style="297" bestFit="1" customWidth="1"/>
    <col min="7417" max="7417" width="127.5703125" style="297" customWidth="1"/>
    <col min="7418" max="7418" width="46.5703125" style="297" customWidth="1"/>
    <col min="7419" max="7455" width="9.140625" style="297" customWidth="1"/>
    <col min="7456" max="7670" width="9.140625" style="297"/>
    <col min="7671" max="7671" width="4.5703125" style="297" customWidth="1"/>
    <col min="7672" max="7672" width="16.85546875" style="297" bestFit="1" customWidth="1"/>
    <col min="7673" max="7673" width="127.5703125" style="297" customWidth="1"/>
    <col min="7674" max="7674" width="46.5703125" style="297" customWidth="1"/>
    <col min="7675" max="7711" width="9.140625" style="297" customWidth="1"/>
    <col min="7712" max="7926" width="9.140625" style="297"/>
    <col min="7927" max="7927" width="4.5703125" style="297" customWidth="1"/>
    <col min="7928" max="7928" width="16.85546875" style="297" bestFit="1" customWidth="1"/>
    <col min="7929" max="7929" width="127.5703125" style="297" customWidth="1"/>
    <col min="7930" max="7930" width="46.5703125" style="297" customWidth="1"/>
    <col min="7931" max="7967" width="9.140625" style="297" customWidth="1"/>
    <col min="7968" max="8182" width="9.140625" style="297"/>
    <col min="8183" max="8183" width="4.5703125" style="297" customWidth="1"/>
    <col min="8184" max="8184" width="16.85546875" style="297" bestFit="1" customWidth="1"/>
    <col min="8185" max="8185" width="127.5703125" style="297" customWidth="1"/>
    <col min="8186" max="8186" width="46.5703125" style="297" customWidth="1"/>
    <col min="8187" max="8223" width="9.140625" style="297" customWidth="1"/>
    <col min="8224" max="8438" width="9.140625" style="297"/>
    <col min="8439" max="8439" width="4.5703125" style="297" customWidth="1"/>
    <col min="8440" max="8440" width="16.85546875" style="297" bestFit="1" customWidth="1"/>
    <col min="8441" max="8441" width="127.5703125" style="297" customWidth="1"/>
    <col min="8442" max="8442" width="46.5703125" style="297" customWidth="1"/>
    <col min="8443" max="8479" width="9.140625" style="297" customWidth="1"/>
    <col min="8480" max="8694" width="9.140625" style="297"/>
    <col min="8695" max="8695" width="4.5703125" style="297" customWidth="1"/>
    <col min="8696" max="8696" width="16.85546875" style="297" bestFit="1" customWidth="1"/>
    <col min="8697" max="8697" width="127.5703125" style="297" customWidth="1"/>
    <col min="8698" max="8698" width="46.5703125" style="297" customWidth="1"/>
    <col min="8699" max="8735" width="9.140625" style="297" customWidth="1"/>
    <col min="8736" max="8950" width="9.140625" style="297"/>
    <col min="8951" max="8951" width="4.5703125" style="297" customWidth="1"/>
    <col min="8952" max="8952" width="16.85546875" style="297" bestFit="1" customWidth="1"/>
    <col min="8953" max="8953" width="127.5703125" style="297" customWidth="1"/>
    <col min="8954" max="8954" width="46.5703125" style="297" customWidth="1"/>
    <col min="8955" max="8991" width="9.140625" style="297" customWidth="1"/>
    <col min="8992" max="9206" width="9.140625" style="297"/>
    <col min="9207" max="9207" width="4.5703125" style="297" customWidth="1"/>
    <col min="9208" max="9208" width="16.85546875" style="297" bestFit="1" customWidth="1"/>
    <col min="9209" max="9209" width="127.5703125" style="297" customWidth="1"/>
    <col min="9210" max="9210" width="46.5703125" style="297" customWidth="1"/>
    <col min="9211" max="9247" width="9.140625" style="297" customWidth="1"/>
    <col min="9248" max="9462" width="9.140625" style="297"/>
    <col min="9463" max="9463" width="4.5703125" style="297" customWidth="1"/>
    <col min="9464" max="9464" width="16.85546875" style="297" bestFit="1" customWidth="1"/>
    <col min="9465" max="9465" width="127.5703125" style="297" customWidth="1"/>
    <col min="9466" max="9466" width="46.5703125" style="297" customWidth="1"/>
    <col min="9467" max="9503" width="9.140625" style="297" customWidth="1"/>
    <col min="9504" max="9718" width="9.140625" style="297"/>
    <col min="9719" max="9719" width="4.5703125" style="297" customWidth="1"/>
    <col min="9720" max="9720" width="16.85546875" style="297" bestFit="1" customWidth="1"/>
    <col min="9721" max="9721" width="127.5703125" style="297" customWidth="1"/>
    <col min="9722" max="9722" width="46.5703125" style="297" customWidth="1"/>
    <col min="9723" max="9759" width="9.140625" style="297" customWidth="1"/>
    <col min="9760" max="9974" width="9.140625" style="297"/>
    <col min="9975" max="9975" width="4.5703125" style="297" customWidth="1"/>
    <col min="9976" max="9976" width="16.85546875" style="297" bestFit="1" customWidth="1"/>
    <col min="9977" max="9977" width="127.5703125" style="297" customWidth="1"/>
    <col min="9978" max="9978" width="46.5703125" style="297" customWidth="1"/>
    <col min="9979" max="10015" width="9.140625" style="297" customWidth="1"/>
    <col min="10016" max="10230" width="9.140625" style="297"/>
    <col min="10231" max="10231" width="4.5703125" style="297" customWidth="1"/>
    <col min="10232" max="10232" width="16.85546875" style="297" bestFit="1" customWidth="1"/>
    <col min="10233" max="10233" width="127.5703125" style="297" customWidth="1"/>
    <col min="10234" max="10234" width="46.5703125" style="297" customWidth="1"/>
    <col min="10235" max="10271" width="9.140625" style="297" customWidth="1"/>
    <col min="10272" max="10486" width="9.140625" style="297"/>
    <col min="10487" max="10487" width="4.5703125" style="297" customWidth="1"/>
    <col min="10488" max="10488" width="16.85546875" style="297" bestFit="1" customWidth="1"/>
    <col min="10489" max="10489" width="127.5703125" style="297" customWidth="1"/>
    <col min="10490" max="10490" width="46.5703125" style="297" customWidth="1"/>
    <col min="10491" max="10527" width="9.140625" style="297" customWidth="1"/>
    <col min="10528" max="10742" width="9.140625" style="297"/>
    <col min="10743" max="10743" width="4.5703125" style="297" customWidth="1"/>
    <col min="10744" max="10744" width="16.85546875" style="297" bestFit="1" customWidth="1"/>
    <col min="10745" max="10745" width="127.5703125" style="297" customWidth="1"/>
    <col min="10746" max="10746" width="46.5703125" style="297" customWidth="1"/>
    <col min="10747" max="10783" width="9.140625" style="297" customWidth="1"/>
    <col min="10784" max="10998" width="9.140625" style="297"/>
    <col min="10999" max="10999" width="4.5703125" style="297" customWidth="1"/>
    <col min="11000" max="11000" width="16.85546875" style="297" bestFit="1" customWidth="1"/>
    <col min="11001" max="11001" width="127.5703125" style="297" customWidth="1"/>
    <col min="11002" max="11002" width="46.5703125" style="297" customWidth="1"/>
    <col min="11003" max="11039" width="9.140625" style="297" customWidth="1"/>
    <col min="11040" max="11254" width="9.140625" style="297"/>
    <col min="11255" max="11255" width="4.5703125" style="297" customWidth="1"/>
    <col min="11256" max="11256" width="16.85546875" style="297" bestFit="1" customWidth="1"/>
    <col min="11257" max="11257" width="127.5703125" style="297" customWidth="1"/>
    <col min="11258" max="11258" width="46.5703125" style="297" customWidth="1"/>
    <col min="11259" max="11295" width="9.140625" style="297" customWidth="1"/>
    <col min="11296" max="11510" width="9.140625" style="297"/>
    <col min="11511" max="11511" width="4.5703125" style="297" customWidth="1"/>
    <col min="11512" max="11512" width="16.85546875" style="297" bestFit="1" customWidth="1"/>
    <col min="11513" max="11513" width="127.5703125" style="297" customWidth="1"/>
    <col min="11514" max="11514" width="46.5703125" style="297" customWidth="1"/>
    <col min="11515" max="11551" width="9.140625" style="297" customWidth="1"/>
    <col min="11552" max="11766" width="9.140625" style="297"/>
    <col min="11767" max="11767" width="4.5703125" style="297" customWidth="1"/>
    <col min="11768" max="11768" width="16.85546875" style="297" bestFit="1" customWidth="1"/>
    <col min="11769" max="11769" width="127.5703125" style="297" customWidth="1"/>
    <col min="11770" max="11770" width="46.5703125" style="297" customWidth="1"/>
    <col min="11771" max="11807" width="9.140625" style="297" customWidth="1"/>
    <col min="11808" max="12022" width="9.140625" style="297"/>
    <col min="12023" max="12023" width="4.5703125" style="297" customWidth="1"/>
    <col min="12024" max="12024" width="16.85546875" style="297" bestFit="1" customWidth="1"/>
    <col min="12025" max="12025" width="127.5703125" style="297" customWidth="1"/>
    <col min="12026" max="12026" width="46.5703125" style="297" customWidth="1"/>
    <col min="12027" max="12063" width="9.140625" style="297" customWidth="1"/>
    <col min="12064" max="12278" width="9.140625" style="297"/>
    <col min="12279" max="12279" width="4.5703125" style="297" customWidth="1"/>
    <col min="12280" max="12280" width="16.85546875" style="297" bestFit="1" customWidth="1"/>
    <col min="12281" max="12281" width="127.5703125" style="297" customWidth="1"/>
    <col min="12282" max="12282" width="46.5703125" style="297" customWidth="1"/>
    <col min="12283" max="12319" width="9.140625" style="297" customWidth="1"/>
    <col min="12320" max="12534" width="9.140625" style="297"/>
    <col min="12535" max="12535" width="4.5703125" style="297" customWidth="1"/>
    <col min="12536" max="12536" width="16.85546875" style="297" bestFit="1" customWidth="1"/>
    <col min="12537" max="12537" width="127.5703125" style="297" customWidth="1"/>
    <col min="12538" max="12538" width="46.5703125" style="297" customWidth="1"/>
    <col min="12539" max="12575" width="9.140625" style="297" customWidth="1"/>
    <col min="12576" max="12790" width="9.140625" style="297"/>
    <col min="12791" max="12791" width="4.5703125" style="297" customWidth="1"/>
    <col min="12792" max="12792" width="16.85546875" style="297" bestFit="1" customWidth="1"/>
    <col min="12793" max="12793" width="127.5703125" style="297" customWidth="1"/>
    <col min="12794" max="12794" width="46.5703125" style="297" customWidth="1"/>
    <col min="12795" max="12831" width="9.140625" style="297" customWidth="1"/>
    <col min="12832" max="13046" width="9.140625" style="297"/>
    <col min="13047" max="13047" width="4.5703125" style="297" customWidth="1"/>
    <col min="13048" max="13048" width="16.85546875" style="297" bestFit="1" customWidth="1"/>
    <col min="13049" max="13049" width="127.5703125" style="297" customWidth="1"/>
    <col min="13050" max="13050" width="46.5703125" style="297" customWidth="1"/>
    <col min="13051" max="13087" width="9.140625" style="297" customWidth="1"/>
    <col min="13088" max="13302" width="9.140625" style="297"/>
    <col min="13303" max="13303" width="4.5703125" style="297" customWidth="1"/>
    <col min="13304" max="13304" width="16.85546875" style="297" bestFit="1" customWidth="1"/>
    <col min="13305" max="13305" width="127.5703125" style="297" customWidth="1"/>
    <col min="13306" max="13306" width="46.5703125" style="297" customWidth="1"/>
    <col min="13307" max="13343" width="9.140625" style="297" customWidth="1"/>
    <col min="13344" max="13558" width="9.140625" style="297"/>
    <col min="13559" max="13559" width="4.5703125" style="297" customWidth="1"/>
    <col min="13560" max="13560" width="16.85546875" style="297" bestFit="1" customWidth="1"/>
    <col min="13561" max="13561" width="127.5703125" style="297" customWidth="1"/>
    <col min="13562" max="13562" width="46.5703125" style="297" customWidth="1"/>
    <col min="13563" max="13599" width="9.140625" style="297" customWidth="1"/>
    <col min="13600" max="13814" width="9.140625" style="297"/>
    <col min="13815" max="13815" width="4.5703125" style="297" customWidth="1"/>
    <col min="13816" max="13816" width="16.85546875" style="297" bestFit="1" customWidth="1"/>
    <col min="13817" max="13817" width="127.5703125" style="297" customWidth="1"/>
    <col min="13818" max="13818" width="46.5703125" style="297" customWidth="1"/>
    <col min="13819" max="13855" width="9.140625" style="297" customWidth="1"/>
    <col min="13856" max="14070" width="9.140625" style="297"/>
    <col min="14071" max="14071" width="4.5703125" style="297" customWidth="1"/>
    <col min="14072" max="14072" width="16.85546875" style="297" bestFit="1" customWidth="1"/>
    <col min="14073" max="14073" width="127.5703125" style="297" customWidth="1"/>
    <col min="14074" max="14074" width="46.5703125" style="297" customWidth="1"/>
    <col min="14075" max="14111" width="9.140625" style="297" customWidth="1"/>
    <col min="14112" max="14326" width="9.140625" style="297"/>
    <col min="14327" max="14327" width="4.5703125" style="297" customWidth="1"/>
    <col min="14328" max="14328" width="16.85546875" style="297" bestFit="1" customWidth="1"/>
    <col min="14329" max="14329" width="127.5703125" style="297" customWidth="1"/>
    <col min="14330" max="14330" width="46.5703125" style="297" customWidth="1"/>
    <col min="14331" max="14367" width="9.140625" style="297" customWidth="1"/>
    <col min="14368" max="14582" width="9.140625" style="297"/>
    <col min="14583" max="14583" width="4.5703125" style="297" customWidth="1"/>
    <col min="14584" max="14584" width="16.85546875" style="297" bestFit="1" customWidth="1"/>
    <col min="14585" max="14585" width="127.5703125" style="297" customWidth="1"/>
    <col min="14586" max="14586" width="46.5703125" style="297" customWidth="1"/>
    <col min="14587" max="14623" width="9.140625" style="297" customWidth="1"/>
    <col min="14624" max="14838" width="9.140625" style="297"/>
    <col min="14839" max="14839" width="4.5703125" style="297" customWidth="1"/>
    <col min="14840" max="14840" width="16.85546875" style="297" bestFit="1" customWidth="1"/>
    <col min="14841" max="14841" width="127.5703125" style="297" customWidth="1"/>
    <col min="14842" max="14842" width="46.5703125" style="297" customWidth="1"/>
    <col min="14843" max="14879" width="9.140625" style="297" customWidth="1"/>
    <col min="14880" max="15094" width="9.140625" style="297"/>
    <col min="15095" max="15095" width="4.5703125" style="297" customWidth="1"/>
    <col min="15096" max="15096" width="16.85546875" style="297" bestFit="1" customWidth="1"/>
    <col min="15097" max="15097" width="127.5703125" style="297" customWidth="1"/>
    <col min="15098" max="15098" width="46.5703125" style="297" customWidth="1"/>
    <col min="15099" max="15135" width="9.140625" style="297" customWidth="1"/>
    <col min="15136" max="15350" width="9.140625" style="297"/>
    <col min="15351" max="15351" width="4.5703125" style="297" customWidth="1"/>
    <col min="15352" max="15352" width="16.85546875" style="297" bestFit="1" customWidth="1"/>
    <col min="15353" max="15353" width="127.5703125" style="297" customWidth="1"/>
    <col min="15354" max="15354" width="46.5703125" style="297" customWidth="1"/>
    <col min="15355" max="15391" width="9.140625" style="297" customWidth="1"/>
    <col min="15392" max="15606" width="9.140625" style="297"/>
    <col min="15607" max="15607" width="4.5703125" style="297" customWidth="1"/>
    <col min="15608" max="15608" width="16.85546875" style="297" bestFit="1" customWidth="1"/>
    <col min="15609" max="15609" width="127.5703125" style="297" customWidth="1"/>
    <col min="15610" max="15610" width="46.5703125" style="297" customWidth="1"/>
    <col min="15611" max="15647" width="9.140625" style="297" customWidth="1"/>
    <col min="15648" max="15862" width="9.140625" style="297"/>
    <col min="15863" max="15863" width="4.5703125" style="297" customWidth="1"/>
    <col min="15864" max="15864" width="16.85546875" style="297" bestFit="1" customWidth="1"/>
    <col min="15865" max="15865" width="127.5703125" style="297" customWidth="1"/>
    <col min="15866" max="15866" width="46.5703125" style="297" customWidth="1"/>
    <col min="15867" max="15903" width="9.140625" style="297" customWidth="1"/>
    <col min="15904" max="16118" width="9.140625" style="297"/>
    <col min="16119" max="16119" width="4.5703125" style="297" customWidth="1"/>
    <col min="16120" max="16120" width="16.85546875" style="297" bestFit="1" customWidth="1"/>
    <col min="16121" max="16121" width="127.5703125" style="297" customWidth="1"/>
    <col min="16122" max="16122" width="46.5703125" style="297" customWidth="1"/>
    <col min="16123" max="16159" width="9.140625" style="297" customWidth="1"/>
    <col min="16160" max="16384" width="9.140625" style="297"/>
  </cols>
  <sheetData>
    <row r="1" spans="1:31" ht="31.5" x14ac:dyDescent="0.5">
      <c r="A1" s="339" t="s">
        <v>2768</v>
      </c>
      <c r="B1" s="340"/>
      <c r="C1" s="340"/>
    </row>
    <row r="2" spans="1:31" ht="31.5" x14ac:dyDescent="0.5">
      <c r="A2" s="301" t="s">
        <v>2769</v>
      </c>
      <c r="B2" s="302"/>
      <c r="C2" s="302"/>
    </row>
    <row r="3" spans="1:31" x14ac:dyDescent="0.25">
      <c r="A3" s="303"/>
    </row>
    <row r="4" spans="1:31" s="310" customFormat="1" ht="18.75" x14ac:dyDescent="0.25">
      <c r="A4" s="306"/>
      <c r="B4" s="307"/>
      <c r="C4" s="308" t="s">
        <v>2770</v>
      </c>
      <c r="D4" s="309"/>
      <c r="E4" s="309"/>
      <c r="F4" s="309"/>
      <c r="G4" s="309"/>
      <c r="H4" s="309"/>
      <c r="I4" s="309"/>
      <c r="J4" s="309"/>
      <c r="K4" s="309"/>
      <c r="L4" s="309"/>
      <c r="M4" s="309"/>
      <c r="N4" s="309"/>
      <c r="O4" s="309"/>
      <c r="P4" s="309"/>
      <c r="Q4" s="309"/>
      <c r="R4" s="309"/>
      <c r="S4" s="309"/>
      <c r="T4" s="309"/>
      <c r="U4" s="309"/>
      <c r="V4" s="309"/>
      <c r="W4" s="309"/>
      <c r="X4" s="309"/>
      <c r="Y4" s="309"/>
      <c r="Z4" s="309"/>
      <c r="AA4" s="309"/>
      <c r="AB4" s="309"/>
      <c r="AC4" s="309"/>
      <c r="AD4" s="309"/>
      <c r="AE4" s="309"/>
    </row>
    <row r="5" spans="1:31" ht="18.75" x14ac:dyDescent="0.25">
      <c r="A5" s="311" t="s">
        <v>2771</v>
      </c>
      <c r="B5" s="312"/>
      <c r="C5" s="313"/>
    </row>
    <row r="6" spans="1:31" ht="14.45" customHeight="1" x14ac:dyDescent="0.25">
      <c r="A6" s="314" t="s">
        <v>2772</v>
      </c>
      <c r="B6" s="314"/>
      <c r="C6" s="315"/>
    </row>
    <row r="7" spans="1:31" ht="60" x14ac:dyDescent="0.25">
      <c r="A7" s="316"/>
      <c r="B7" s="317" t="s">
        <v>2773</v>
      </c>
      <c r="C7" s="318" t="s">
        <v>2774</v>
      </c>
    </row>
    <row r="8" spans="1:31" ht="14.45" customHeight="1" x14ac:dyDescent="0.25">
      <c r="A8" s="314" t="s">
        <v>2775</v>
      </c>
      <c r="B8" s="314"/>
      <c r="C8" s="315"/>
    </row>
    <row r="9" spans="1:31" x14ac:dyDescent="0.25">
      <c r="A9" s="319"/>
      <c r="B9" s="317" t="s">
        <v>2776</v>
      </c>
      <c r="C9" s="320" t="s">
        <v>2777</v>
      </c>
    </row>
    <row r="10" spans="1:31" ht="14.45" customHeight="1" x14ac:dyDescent="0.25">
      <c r="A10" s="314" t="s">
        <v>2778</v>
      </c>
      <c r="B10" s="314"/>
      <c r="C10" s="315"/>
    </row>
    <row r="11" spans="1:31" x14ac:dyDescent="0.25">
      <c r="A11" s="319"/>
      <c r="B11" s="317" t="s">
        <v>2779</v>
      </c>
      <c r="C11" s="320" t="s">
        <v>2780</v>
      </c>
    </row>
    <row r="12" spans="1:31" ht="14.45" customHeight="1" x14ac:dyDescent="0.25">
      <c r="A12" s="314" t="s">
        <v>2781</v>
      </c>
      <c r="B12" s="314"/>
      <c r="C12" s="315"/>
    </row>
    <row r="13" spans="1:31" ht="30" x14ac:dyDescent="0.25">
      <c r="A13" s="316"/>
      <c r="B13" s="317" t="s">
        <v>2782</v>
      </c>
      <c r="C13" s="318" t="s">
        <v>2783</v>
      </c>
    </row>
    <row r="14" spans="1:31" ht="14.45" customHeight="1" x14ac:dyDescent="0.25">
      <c r="A14" s="314" t="s">
        <v>2784</v>
      </c>
      <c r="B14" s="314"/>
      <c r="C14" s="315"/>
    </row>
    <row r="15" spans="1:31" ht="30" x14ac:dyDescent="0.25">
      <c r="A15" s="316"/>
      <c r="B15" s="317" t="s">
        <v>2785</v>
      </c>
      <c r="C15" s="320" t="s">
        <v>2786</v>
      </c>
    </row>
    <row r="16" spans="1:31" ht="14.45" customHeight="1" x14ac:dyDescent="0.25">
      <c r="A16" s="314" t="s">
        <v>2787</v>
      </c>
      <c r="B16" s="314"/>
      <c r="C16" s="315"/>
    </row>
    <row r="17" spans="1:3" x14ac:dyDescent="0.25">
      <c r="A17" s="316"/>
      <c r="B17" s="317" t="s">
        <v>2788</v>
      </c>
      <c r="C17" s="320" t="s">
        <v>2789</v>
      </c>
    </row>
    <row r="18" spans="1:3" ht="14.45" customHeight="1" x14ac:dyDescent="0.25">
      <c r="A18" s="314" t="s">
        <v>2790</v>
      </c>
      <c r="B18" s="314"/>
      <c r="C18" s="315"/>
    </row>
    <row r="19" spans="1:3" ht="30" x14ac:dyDescent="0.25">
      <c r="A19" s="316"/>
      <c r="B19" s="317" t="s">
        <v>2791</v>
      </c>
      <c r="C19" s="318" t="s">
        <v>2792</v>
      </c>
    </row>
    <row r="20" spans="1:3" ht="18.75" x14ac:dyDescent="0.25">
      <c r="A20" s="311" t="s">
        <v>2793</v>
      </c>
      <c r="B20" s="312"/>
      <c r="C20" s="321"/>
    </row>
    <row r="21" spans="1:3" ht="14.45" customHeight="1" x14ac:dyDescent="0.25">
      <c r="A21" s="314" t="s">
        <v>2794</v>
      </c>
      <c r="B21" s="314"/>
      <c r="C21" s="315"/>
    </row>
    <row r="22" spans="1:3" ht="30" x14ac:dyDescent="0.25">
      <c r="A22" s="319"/>
      <c r="B22" s="317" t="s">
        <v>2795</v>
      </c>
      <c r="C22" s="318" t="s">
        <v>2796</v>
      </c>
    </row>
    <row r="23" spans="1:3" ht="14.45" customHeight="1" x14ac:dyDescent="0.25">
      <c r="A23" s="314" t="s">
        <v>2797</v>
      </c>
      <c r="B23" s="314"/>
      <c r="C23" s="315"/>
    </row>
    <row r="24" spans="1:3" ht="30" x14ac:dyDescent="0.25">
      <c r="A24" s="316"/>
      <c r="B24" s="317" t="s">
        <v>2798</v>
      </c>
      <c r="C24" s="320" t="s">
        <v>2799</v>
      </c>
    </row>
    <row r="25" spans="1:3" ht="14.45" customHeight="1" x14ac:dyDescent="0.25">
      <c r="A25" s="314" t="s">
        <v>2800</v>
      </c>
      <c r="B25" s="314"/>
      <c r="C25" s="315"/>
    </row>
    <row r="26" spans="1:3" ht="30" x14ac:dyDescent="0.25">
      <c r="A26" s="316"/>
      <c r="B26" s="317" t="s">
        <v>2801</v>
      </c>
      <c r="C26" s="320" t="s">
        <v>2802</v>
      </c>
    </row>
    <row r="27" spans="1:3" ht="14.45" customHeight="1" x14ac:dyDescent="0.25">
      <c r="A27" s="314" t="s">
        <v>2803</v>
      </c>
      <c r="B27" s="314"/>
      <c r="C27" s="315"/>
    </row>
    <row r="28" spans="1:3" ht="30" x14ac:dyDescent="0.25">
      <c r="A28" s="316"/>
      <c r="B28" s="317" t="s">
        <v>2804</v>
      </c>
      <c r="C28" s="320" t="s">
        <v>2805</v>
      </c>
    </row>
    <row r="29" spans="1:3" x14ac:dyDescent="0.25">
      <c r="A29" s="314" t="s">
        <v>2806</v>
      </c>
      <c r="B29" s="314"/>
      <c r="C29" s="315"/>
    </row>
    <row r="30" spans="1:3" ht="60" x14ac:dyDescent="0.25">
      <c r="A30" s="316"/>
      <c r="B30" s="317" t="s">
        <v>2807</v>
      </c>
      <c r="C30" s="320" t="s">
        <v>2808</v>
      </c>
    </row>
    <row r="31" spans="1:3" x14ac:dyDescent="0.25">
      <c r="A31" s="314" t="s">
        <v>2809</v>
      </c>
      <c r="B31" s="314"/>
      <c r="C31" s="315"/>
    </row>
    <row r="32" spans="1:3" ht="30" x14ac:dyDescent="0.25">
      <c r="A32" s="316"/>
      <c r="B32" s="317" t="s">
        <v>2810</v>
      </c>
      <c r="C32" s="320" t="s">
        <v>2811</v>
      </c>
    </row>
    <row r="33" spans="1:3" x14ac:dyDescent="0.25">
      <c r="A33" s="314" t="s">
        <v>2812</v>
      </c>
      <c r="B33" s="314"/>
      <c r="C33" s="315"/>
    </row>
    <row r="34" spans="1:3" ht="30" x14ac:dyDescent="0.25">
      <c r="A34" s="316"/>
      <c r="B34" s="317" t="s">
        <v>2813</v>
      </c>
      <c r="C34" s="320" t="s">
        <v>2814</v>
      </c>
    </row>
    <row r="35" spans="1:3" x14ac:dyDescent="0.25">
      <c r="A35" s="341" t="s">
        <v>2815</v>
      </c>
      <c r="B35" s="342"/>
      <c r="C35" s="343"/>
    </row>
    <row r="36" spans="1:3" ht="60" x14ac:dyDescent="0.25">
      <c r="B36" s="317" t="s">
        <v>2816</v>
      </c>
      <c r="C36" s="320" t="s">
        <v>2817</v>
      </c>
    </row>
  </sheetData>
  <mergeCells count="2">
    <mergeCell ref="A1:C1"/>
    <mergeCell ref="A35:C3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1">
    <tabColor theme="5" tint="-0.249977111117893"/>
  </sheetPr>
  <dimension ref="A1:N413"/>
  <sheetViews>
    <sheetView zoomScaleNormal="100" workbookViewId="0">
      <selection activeCell="F1" sqref="F1"/>
    </sheetView>
  </sheetViews>
  <sheetFormatPr defaultColWidth="8.5703125" defaultRowHeight="15" outlineLevelRow="1" x14ac:dyDescent="0.25"/>
  <cols>
    <col min="1" max="1" width="13.42578125" style="5" customWidth="1"/>
    <col min="2" max="2" width="60.5703125" style="5" customWidth="1"/>
    <col min="3" max="3" width="37.5703125" style="5" bestFit="1" customWidth="1"/>
    <col min="4" max="4" width="35.42578125" style="5" bestFit="1" customWidth="1"/>
    <col min="5" max="5" width="19.42578125" style="5" customWidth="1"/>
    <col min="6" max="6" width="41.5703125" style="5" customWidth="1"/>
    <col min="7" max="7" width="41.5703125" style="2" customWidth="1"/>
    <col min="8" max="8" width="7.42578125" style="5" customWidth="1"/>
    <col min="9" max="10" width="38.42578125" style="5" customWidth="1"/>
    <col min="11" max="11" width="47.5703125" style="5" customWidth="1"/>
    <col min="12" max="12" width="7.42578125" style="5" customWidth="1"/>
    <col min="13" max="13" width="25.5703125" style="5" customWidth="1"/>
    <col min="14" max="14" width="25.5703125" style="2" customWidth="1"/>
    <col min="15" max="16384" width="8.5703125" style="3"/>
  </cols>
  <sheetData>
    <row r="1" spans="1:13" ht="31.5" x14ac:dyDescent="0.25">
      <c r="A1" s="1" t="s">
        <v>0</v>
      </c>
      <c r="B1" s="1"/>
      <c r="C1" s="2"/>
      <c r="D1" s="2"/>
      <c r="E1" s="2"/>
      <c r="F1" s="178" t="s">
        <v>2756</v>
      </c>
      <c r="H1" s="2"/>
      <c r="I1" s="1"/>
      <c r="J1" s="2"/>
      <c r="K1" s="2"/>
      <c r="L1" s="2"/>
      <c r="M1" s="2"/>
    </row>
    <row r="2" spans="1:13" ht="15.75" thickBot="1" x14ac:dyDescent="0.3">
      <c r="A2" s="2"/>
      <c r="B2" s="4"/>
      <c r="C2" s="4"/>
      <c r="D2" s="2"/>
      <c r="E2" s="2"/>
      <c r="F2" s="2"/>
      <c r="H2" s="2"/>
      <c r="L2" s="2"/>
      <c r="M2" s="2"/>
    </row>
    <row r="3" spans="1:13" ht="19.5" thickBot="1" x14ac:dyDescent="0.3">
      <c r="A3" s="6"/>
      <c r="B3" s="7" t="s">
        <v>1</v>
      </c>
      <c r="C3" s="8" t="s">
        <v>2</v>
      </c>
      <c r="D3" s="6"/>
      <c r="E3" s="6"/>
      <c r="F3" s="2"/>
      <c r="G3" s="6"/>
      <c r="H3" s="2"/>
      <c r="L3" s="2"/>
      <c r="M3" s="2"/>
    </row>
    <row r="4" spans="1:13" ht="15.75" thickBot="1" x14ac:dyDescent="0.3">
      <c r="H4" s="2"/>
      <c r="L4" s="2"/>
      <c r="M4" s="2"/>
    </row>
    <row r="5" spans="1:13" ht="18.75" x14ac:dyDescent="0.25">
      <c r="A5" s="9"/>
      <c r="B5" s="10" t="s">
        <v>1255</v>
      </c>
      <c r="C5" s="9"/>
      <c r="E5" s="11"/>
      <c r="F5" s="11"/>
      <c r="H5" s="2"/>
      <c r="L5" s="2"/>
      <c r="M5" s="2"/>
    </row>
    <row r="6" spans="1:13" x14ac:dyDescent="0.25">
      <c r="B6" s="12" t="s">
        <v>3</v>
      </c>
      <c r="C6" s="11"/>
      <c r="D6" s="11"/>
      <c r="H6" s="2"/>
      <c r="L6" s="2"/>
      <c r="M6" s="2"/>
    </row>
    <row r="7" spans="1:13" x14ac:dyDescent="0.25">
      <c r="B7" s="13" t="s">
        <v>4</v>
      </c>
      <c r="C7" s="11"/>
      <c r="D7" s="11"/>
      <c r="H7" s="2"/>
      <c r="L7" s="2"/>
      <c r="M7" s="2"/>
    </row>
    <row r="8" spans="1:13" x14ac:dyDescent="0.25">
      <c r="B8" s="13" t="s">
        <v>5</v>
      </c>
      <c r="C8" s="11"/>
      <c r="D8" s="11"/>
      <c r="F8" s="5" t="s">
        <v>6</v>
      </c>
      <c r="H8" s="2"/>
      <c r="L8" s="2"/>
      <c r="M8" s="2"/>
    </row>
    <row r="9" spans="1:13" x14ac:dyDescent="0.25">
      <c r="B9" s="14" t="s">
        <v>7</v>
      </c>
      <c r="H9" s="2"/>
      <c r="L9" s="2"/>
      <c r="M9" s="2"/>
    </row>
    <row r="10" spans="1:13" x14ac:dyDescent="0.25">
      <c r="B10" s="12" t="s">
        <v>8</v>
      </c>
      <c r="H10" s="2"/>
      <c r="L10" s="2"/>
      <c r="M10" s="2"/>
    </row>
    <row r="11" spans="1:13" ht="15.75" thickBot="1" x14ac:dyDescent="0.3">
      <c r="B11" s="15" t="s">
        <v>9</v>
      </c>
      <c r="H11" s="2"/>
      <c r="L11" s="2"/>
      <c r="M11" s="2"/>
    </row>
    <row r="12" spans="1:13" x14ac:dyDescent="0.25">
      <c r="B12" s="16"/>
      <c r="H12" s="2"/>
      <c r="L12" s="2"/>
      <c r="M12" s="2"/>
    </row>
    <row r="13" spans="1:13" ht="37.5" x14ac:dyDescent="0.25">
      <c r="A13" s="17" t="s">
        <v>10</v>
      </c>
      <c r="B13" s="17" t="s">
        <v>3</v>
      </c>
      <c r="C13" s="18"/>
      <c r="D13" s="18"/>
      <c r="E13" s="18"/>
      <c r="F13" s="18"/>
      <c r="G13" s="19"/>
      <c r="H13" s="2"/>
      <c r="L13" s="2"/>
      <c r="M13" s="2"/>
    </row>
    <row r="14" spans="1:13" x14ac:dyDescent="0.25">
      <c r="A14" s="5" t="s">
        <v>11</v>
      </c>
      <c r="B14" s="20" t="s">
        <v>12</v>
      </c>
      <c r="C14" s="5" t="s">
        <v>1254</v>
      </c>
      <c r="E14" s="11"/>
      <c r="F14" s="11"/>
      <c r="H14" s="2"/>
      <c r="L14" s="2"/>
      <c r="M14" s="2"/>
    </row>
    <row r="15" spans="1:13" x14ac:dyDescent="0.25">
      <c r="A15" s="5" t="s">
        <v>14</v>
      </c>
      <c r="B15" s="20" t="s">
        <v>15</v>
      </c>
      <c r="C15" s="5" t="s">
        <v>1385</v>
      </c>
      <c r="E15" s="11"/>
      <c r="F15" s="11"/>
      <c r="H15" s="2"/>
      <c r="L15" s="2"/>
      <c r="M15" s="2"/>
    </row>
    <row r="16" spans="1:13" x14ac:dyDescent="0.25">
      <c r="A16" s="5" t="s">
        <v>16</v>
      </c>
      <c r="B16" s="20" t="s">
        <v>1520</v>
      </c>
      <c r="C16" s="5" t="s">
        <v>1521</v>
      </c>
      <c r="E16" s="11"/>
      <c r="F16" s="11"/>
      <c r="H16" s="2"/>
      <c r="L16" s="2"/>
      <c r="M16" s="2"/>
    </row>
    <row r="17" spans="1:13" ht="45" x14ac:dyDescent="0.25">
      <c r="A17" s="5" t="s">
        <v>18</v>
      </c>
      <c r="B17" s="20" t="s">
        <v>17</v>
      </c>
      <c r="C17" s="62" t="s">
        <v>1383</v>
      </c>
      <c r="D17" s="23"/>
      <c r="E17" s="11"/>
      <c r="F17" s="11"/>
      <c r="H17" s="2"/>
      <c r="L17" s="2"/>
      <c r="M17" s="2"/>
    </row>
    <row r="18" spans="1:13" outlineLevel="1" x14ac:dyDescent="0.25">
      <c r="A18" s="5" t="s">
        <v>2758</v>
      </c>
      <c r="B18" s="20" t="s">
        <v>19</v>
      </c>
      <c r="C18" s="23" t="s">
        <v>2826</v>
      </c>
      <c r="E18" s="11"/>
      <c r="F18" s="11"/>
      <c r="H18" s="2"/>
      <c r="L18" s="2"/>
      <c r="M18" s="2"/>
    </row>
    <row r="19" spans="1:13" outlineLevel="1" x14ac:dyDescent="0.25">
      <c r="A19" s="5" t="s">
        <v>2759</v>
      </c>
      <c r="B19" s="228" t="s">
        <v>2757</v>
      </c>
      <c r="C19" s="207" t="s">
        <v>1277</v>
      </c>
      <c r="E19" s="11"/>
      <c r="F19" s="11"/>
      <c r="H19" s="2"/>
      <c r="L19" s="2"/>
      <c r="M19" s="2"/>
    </row>
    <row r="20" spans="1:13" ht="75" outlineLevel="1" x14ac:dyDescent="0.25">
      <c r="A20" s="5" t="s">
        <v>21</v>
      </c>
      <c r="B20" s="21" t="s">
        <v>20</v>
      </c>
      <c r="C20" s="324" t="s">
        <v>2825</v>
      </c>
      <c r="E20" s="11"/>
      <c r="F20" s="11"/>
      <c r="H20" s="2"/>
      <c r="L20" s="2"/>
      <c r="M20" s="2"/>
    </row>
    <row r="21" spans="1:13" outlineLevel="1" x14ac:dyDescent="0.25">
      <c r="A21" s="5" t="s">
        <v>23</v>
      </c>
      <c r="B21" s="21" t="s">
        <v>22</v>
      </c>
      <c r="C21" s="5" t="s">
        <v>1384</v>
      </c>
      <c r="E21" s="11"/>
      <c r="F21" s="11"/>
      <c r="H21" s="2"/>
      <c r="L21" s="2"/>
      <c r="M21" s="2"/>
    </row>
    <row r="22" spans="1:13" outlineLevel="1" x14ac:dyDescent="0.25">
      <c r="A22" s="5" t="s">
        <v>24</v>
      </c>
      <c r="B22" s="21"/>
      <c r="E22" s="11"/>
      <c r="F22" s="11"/>
      <c r="H22" s="2"/>
      <c r="L22" s="2"/>
      <c r="M22" s="2"/>
    </row>
    <row r="23" spans="1:13" outlineLevel="1" x14ac:dyDescent="0.25">
      <c r="A23" s="5" t="s">
        <v>25</v>
      </c>
      <c r="B23" s="21"/>
      <c r="E23" s="11"/>
      <c r="F23" s="11"/>
      <c r="H23" s="2"/>
      <c r="L23" s="2"/>
      <c r="M23" s="2"/>
    </row>
    <row r="24" spans="1:13" outlineLevel="1" x14ac:dyDescent="0.25">
      <c r="A24" s="5" t="s">
        <v>26</v>
      </c>
      <c r="B24" s="21"/>
      <c r="E24" s="11"/>
      <c r="F24" s="11"/>
      <c r="H24" s="2"/>
      <c r="L24" s="2"/>
      <c r="M24" s="2"/>
    </row>
    <row r="25" spans="1:13" outlineLevel="1" x14ac:dyDescent="0.25">
      <c r="A25" s="5" t="s">
        <v>27</v>
      </c>
      <c r="B25" s="21"/>
      <c r="E25" s="11"/>
      <c r="F25" s="11"/>
      <c r="H25" s="2"/>
      <c r="L25" s="2"/>
      <c r="M25" s="2"/>
    </row>
    <row r="26" spans="1:13" ht="18.75" x14ac:dyDescent="0.25">
      <c r="A26" s="18"/>
      <c r="B26" s="17" t="s">
        <v>4</v>
      </c>
      <c r="C26" s="18"/>
      <c r="D26" s="18"/>
      <c r="E26" s="18"/>
      <c r="F26" s="18"/>
      <c r="G26" s="19"/>
      <c r="H26" s="2"/>
      <c r="L26" s="2"/>
      <c r="M26" s="2"/>
    </row>
    <row r="27" spans="1:13" x14ac:dyDescent="0.25">
      <c r="A27" s="5" t="s">
        <v>28</v>
      </c>
      <c r="B27" s="22" t="s">
        <v>2760</v>
      </c>
      <c r="C27" s="5" t="s">
        <v>1386</v>
      </c>
      <c r="D27" s="169"/>
      <c r="E27" s="23"/>
      <c r="F27" s="23"/>
      <c r="H27" s="2"/>
      <c r="L27" s="2"/>
      <c r="M27" s="2"/>
    </row>
    <row r="28" spans="1:13" x14ac:dyDescent="0.25">
      <c r="A28" s="5" t="s">
        <v>29</v>
      </c>
      <c r="B28" s="24" t="s">
        <v>30</v>
      </c>
      <c r="C28" s="5" t="s">
        <v>1386</v>
      </c>
      <c r="D28" s="169"/>
      <c r="E28" s="23"/>
      <c r="F28" s="23"/>
      <c r="H28" s="2"/>
      <c r="L28" s="2"/>
      <c r="M28" s="2"/>
    </row>
    <row r="29" spans="1:13" x14ac:dyDescent="0.25">
      <c r="A29" s="5" t="s">
        <v>31</v>
      </c>
      <c r="B29" s="22" t="s">
        <v>32</v>
      </c>
      <c r="C29" s="5" t="s">
        <v>1386</v>
      </c>
      <c r="D29" s="169"/>
      <c r="E29" s="23"/>
      <c r="F29" s="23"/>
      <c r="H29" s="2"/>
      <c r="L29" s="2"/>
      <c r="M29" s="2"/>
    </row>
    <row r="30" spans="1:13" ht="30" outlineLevel="1" x14ac:dyDescent="0.25">
      <c r="A30" s="5" t="s">
        <v>33</v>
      </c>
      <c r="B30" s="22" t="s">
        <v>34</v>
      </c>
      <c r="C30" s="62" t="s">
        <v>1515</v>
      </c>
      <c r="E30" s="23"/>
      <c r="F30" s="23"/>
      <c r="H30" s="2"/>
      <c r="L30" s="2"/>
      <c r="M30" s="2"/>
    </row>
    <row r="31" spans="1:13" outlineLevel="1" x14ac:dyDescent="0.25">
      <c r="A31" s="5" t="s">
        <v>35</v>
      </c>
      <c r="B31" s="22"/>
      <c r="E31" s="23"/>
      <c r="F31" s="23"/>
      <c r="H31" s="2"/>
      <c r="L31" s="2"/>
      <c r="M31" s="2"/>
    </row>
    <row r="32" spans="1:13" outlineLevel="1" x14ac:dyDescent="0.25">
      <c r="A32" s="5" t="s">
        <v>36</v>
      </c>
      <c r="B32" s="22"/>
      <c r="E32" s="23"/>
      <c r="F32" s="23"/>
      <c r="H32" s="2"/>
      <c r="L32" s="2"/>
      <c r="M32" s="2"/>
    </row>
    <row r="33" spans="1:14" outlineLevel="1" x14ac:dyDescent="0.25">
      <c r="A33" s="5" t="s">
        <v>37</v>
      </c>
      <c r="B33" s="22"/>
      <c r="E33" s="23"/>
      <c r="F33" s="23"/>
      <c r="H33" s="2"/>
      <c r="L33" s="2"/>
      <c r="M33" s="2"/>
    </row>
    <row r="34" spans="1:14" outlineLevel="1" x14ac:dyDescent="0.25">
      <c r="A34" s="5" t="s">
        <v>38</v>
      </c>
      <c r="B34" s="22"/>
      <c r="E34" s="23"/>
      <c r="F34" s="23"/>
      <c r="H34" s="2"/>
      <c r="L34" s="2"/>
      <c r="M34" s="2"/>
    </row>
    <row r="35" spans="1:14" outlineLevel="1" x14ac:dyDescent="0.25">
      <c r="A35" s="5" t="s">
        <v>39</v>
      </c>
      <c r="B35" s="25"/>
      <c r="E35" s="23"/>
      <c r="F35" s="23"/>
      <c r="H35" s="2"/>
      <c r="L35" s="2"/>
      <c r="M35" s="2"/>
    </row>
    <row r="36" spans="1:14" ht="18.75" x14ac:dyDescent="0.25">
      <c r="A36" s="17"/>
      <c r="B36" s="17" t="s">
        <v>5</v>
      </c>
      <c r="C36" s="17"/>
      <c r="D36" s="18"/>
      <c r="E36" s="18"/>
      <c r="F36" s="18"/>
      <c r="G36" s="19"/>
      <c r="H36" s="2"/>
      <c r="L36" s="2"/>
      <c r="M36" s="2"/>
    </row>
    <row r="37" spans="1:14" ht="15" customHeight="1" x14ac:dyDescent="0.25">
      <c r="A37" s="142"/>
      <c r="B37" s="142" t="s">
        <v>40</v>
      </c>
      <c r="C37" s="142" t="s">
        <v>41</v>
      </c>
      <c r="D37" s="142"/>
      <c r="E37" s="142"/>
      <c r="F37" s="142"/>
      <c r="G37" s="142"/>
      <c r="H37" s="2"/>
      <c r="L37" s="2"/>
      <c r="M37" s="2"/>
    </row>
    <row r="38" spans="1:14" x14ac:dyDescent="0.25">
      <c r="A38" s="5" t="s">
        <v>42</v>
      </c>
      <c r="B38" s="23" t="s">
        <v>43</v>
      </c>
      <c r="C38" s="138">
        <f>+C58</f>
        <v>5389.729268870029</v>
      </c>
      <c r="D38" s="65"/>
      <c r="F38" s="23"/>
      <c r="H38" s="2"/>
      <c r="L38" s="2"/>
      <c r="M38" s="2"/>
    </row>
    <row r="39" spans="1:14" x14ac:dyDescent="0.25">
      <c r="A39" s="5" t="s">
        <v>44</v>
      </c>
      <c r="B39" s="23" t="s">
        <v>45</v>
      </c>
      <c r="C39" s="27">
        <v>3600</v>
      </c>
      <c r="D39" s="161"/>
      <c r="F39" s="23"/>
      <c r="H39" s="2"/>
      <c r="L39" s="2"/>
      <c r="M39" s="2"/>
      <c r="N39" s="3"/>
    </row>
    <row r="40" spans="1:14" outlineLevel="1" x14ac:dyDescent="0.25">
      <c r="A40" s="5" t="s">
        <v>46</v>
      </c>
      <c r="B40" s="26" t="s">
        <v>47</v>
      </c>
      <c r="C40" s="27">
        <v>5010.8999999999996</v>
      </c>
      <c r="F40" s="23"/>
      <c r="H40" s="2"/>
      <c r="L40" s="2"/>
      <c r="M40" s="2"/>
      <c r="N40" s="3"/>
    </row>
    <row r="41" spans="1:14" outlineLevel="1" x14ac:dyDescent="0.25">
      <c r="A41" s="5" t="s">
        <v>49</v>
      </c>
      <c r="B41" s="26" t="s">
        <v>50</v>
      </c>
      <c r="C41" s="27">
        <v>3633.9</v>
      </c>
      <c r="F41" s="23"/>
      <c r="H41" s="2"/>
      <c r="L41" s="2"/>
      <c r="M41" s="2"/>
      <c r="N41" s="3"/>
    </row>
    <row r="42" spans="1:14" outlineLevel="1" x14ac:dyDescent="0.25">
      <c r="A42" s="5" t="s">
        <v>51</v>
      </c>
      <c r="B42" s="26"/>
      <c r="C42" s="27"/>
      <c r="F42" s="23"/>
      <c r="H42" s="2"/>
      <c r="L42" s="2"/>
      <c r="M42" s="2"/>
      <c r="N42" s="3"/>
    </row>
    <row r="43" spans="1:14" outlineLevel="1" x14ac:dyDescent="0.25">
      <c r="A43" s="3" t="s">
        <v>52</v>
      </c>
      <c r="B43" s="23"/>
      <c r="F43" s="23"/>
      <c r="H43" s="2"/>
      <c r="L43" s="2"/>
      <c r="M43" s="2"/>
      <c r="N43" s="3"/>
    </row>
    <row r="44" spans="1:14" ht="15" customHeight="1" x14ac:dyDescent="0.25">
      <c r="A44" s="142"/>
      <c r="B44" s="142" t="s">
        <v>53</v>
      </c>
      <c r="C44" s="142" t="s">
        <v>54</v>
      </c>
      <c r="D44" s="142" t="s">
        <v>55</v>
      </c>
      <c r="E44" s="142"/>
      <c r="F44" s="142" t="s">
        <v>56</v>
      </c>
      <c r="G44" s="142" t="s">
        <v>57</v>
      </c>
      <c r="I44" s="2"/>
      <c r="J44" s="2"/>
      <c r="K44" s="3"/>
      <c r="L44" s="3"/>
      <c r="M44" s="3"/>
      <c r="N44" s="3"/>
    </row>
    <row r="45" spans="1:14" x14ac:dyDescent="0.25">
      <c r="A45" s="5" t="s">
        <v>58</v>
      </c>
      <c r="B45" s="23" t="s">
        <v>59</v>
      </c>
      <c r="C45" s="196" t="s">
        <v>1271</v>
      </c>
      <c r="D45" s="28">
        <f>IF(OR(C38="[For completion]",C39="[For completion]"),"Please complete G.3.1.1 and G.3.1.2",(C38/C39-1-MAX(C45,F45)))</f>
        <v>0.42187820192626257</v>
      </c>
      <c r="E45" s="28"/>
      <c r="F45" s="28">
        <f>(1/93%)-1</f>
        <v>7.5268817204301008E-2</v>
      </c>
      <c r="G45" s="5" t="s">
        <v>1481</v>
      </c>
      <c r="H45" s="2"/>
      <c r="L45" s="2"/>
      <c r="M45" s="2"/>
      <c r="N45" s="3"/>
    </row>
    <row r="46" spans="1:14" outlineLevel="1" x14ac:dyDescent="0.25">
      <c r="A46" s="5" t="s">
        <v>1522</v>
      </c>
      <c r="C46" s="28"/>
      <c r="D46" s="28"/>
      <c r="E46" s="28"/>
      <c r="F46" s="28"/>
      <c r="G46" s="29"/>
      <c r="H46" s="2"/>
      <c r="L46" s="2"/>
      <c r="M46" s="2"/>
      <c r="N46" s="3"/>
    </row>
    <row r="47" spans="1:14" outlineLevel="1" x14ac:dyDescent="0.25">
      <c r="A47" s="5" t="s">
        <v>1523</v>
      </c>
      <c r="B47" s="212" t="s">
        <v>1524</v>
      </c>
      <c r="C47" s="213">
        <f>IF(OR(C38="[For completion]",C39="[For completion]"),"", C38-C39)</f>
        <v>1789.729268870029</v>
      </c>
      <c r="D47" s="28"/>
      <c r="E47" s="28"/>
      <c r="F47" s="28"/>
      <c r="G47" s="29"/>
      <c r="H47" s="2"/>
      <c r="L47" s="2"/>
      <c r="M47" s="2"/>
      <c r="N47" s="3"/>
    </row>
    <row r="48" spans="1:14" outlineLevel="1" x14ac:dyDescent="0.25">
      <c r="A48" s="5" t="s">
        <v>60</v>
      </c>
      <c r="C48" s="29"/>
      <c r="D48" s="29"/>
      <c r="E48" s="29"/>
      <c r="F48" s="29"/>
      <c r="G48" s="29"/>
      <c r="H48" s="2"/>
      <c r="L48" s="2"/>
      <c r="M48" s="2"/>
      <c r="N48" s="3"/>
    </row>
    <row r="49" spans="1:14" outlineLevel="1" x14ac:dyDescent="0.25">
      <c r="A49" s="5" t="s">
        <v>62</v>
      </c>
      <c r="B49" s="21" t="s">
        <v>61</v>
      </c>
      <c r="C49" s="29"/>
      <c r="D49" s="29"/>
      <c r="E49" s="29"/>
      <c r="F49" s="29"/>
      <c r="G49" s="29"/>
      <c r="H49" s="2"/>
      <c r="L49" s="2"/>
      <c r="M49" s="2"/>
      <c r="N49" s="3"/>
    </row>
    <row r="50" spans="1:14" outlineLevel="1" x14ac:dyDescent="0.25">
      <c r="A50" s="5" t="s">
        <v>64</v>
      </c>
      <c r="B50" s="21" t="s">
        <v>63</v>
      </c>
      <c r="C50" s="29"/>
      <c r="D50" s="29"/>
      <c r="E50" s="29"/>
      <c r="F50" s="29"/>
      <c r="G50" s="29"/>
      <c r="H50" s="2"/>
      <c r="L50" s="2"/>
      <c r="M50" s="2"/>
      <c r="N50" s="3"/>
    </row>
    <row r="51" spans="1:14" outlineLevel="1" x14ac:dyDescent="0.25">
      <c r="A51" s="5" t="s">
        <v>65</v>
      </c>
      <c r="B51" s="21"/>
      <c r="C51" s="29"/>
      <c r="D51" s="29"/>
      <c r="E51" s="29"/>
      <c r="F51" s="29"/>
      <c r="G51" s="29"/>
      <c r="H51" s="2"/>
      <c r="L51" s="2"/>
      <c r="M51" s="2"/>
      <c r="N51" s="3"/>
    </row>
    <row r="52" spans="1:14" ht="15" customHeight="1" x14ac:dyDescent="0.25">
      <c r="A52" s="142"/>
      <c r="B52" s="143" t="s">
        <v>66</v>
      </c>
      <c r="C52" s="142" t="s">
        <v>41</v>
      </c>
      <c r="D52" s="142"/>
      <c r="E52" s="144"/>
      <c r="F52" s="145" t="s">
        <v>67</v>
      </c>
      <c r="G52" s="145"/>
      <c r="H52" s="2"/>
      <c r="L52" s="2"/>
      <c r="M52" s="2"/>
      <c r="N52" s="3"/>
    </row>
    <row r="53" spans="1:14" x14ac:dyDescent="0.25">
      <c r="A53" s="5" t="s">
        <v>68</v>
      </c>
      <c r="B53" s="23" t="s">
        <v>69</v>
      </c>
      <c r="C53" s="138">
        <v>5179.1723549600292</v>
      </c>
      <c r="E53" s="30"/>
      <c r="F53" s="31">
        <f>C53/C58</f>
        <v>0.96093367525412954</v>
      </c>
      <c r="G53" s="32"/>
      <c r="H53" s="2"/>
      <c r="L53" s="2"/>
      <c r="M53" s="2"/>
      <c r="N53" s="3"/>
    </row>
    <row r="54" spans="1:14" x14ac:dyDescent="0.25">
      <c r="A54" s="5" t="s">
        <v>70</v>
      </c>
      <c r="B54" s="23" t="s">
        <v>71</v>
      </c>
      <c r="C54" s="27"/>
      <c r="E54" s="30"/>
      <c r="F54" s="31">
        <f>C54/C58</f>
        <v>0</v>
      </c>
      <c r="G54" s="32"/>
      <c r="H54" s="2"/>
      <c r="L54" s="2"/>
      <c r="M54" s="2"/>
      <c r="N54" s="3"/>
    </row>
    <row r="55" spans="1:14" x14ac:dyDescent="0.25">
      <c r="A55" s="5" t="s">
        <v>72</v>
      </c>
      <c r="B55" s="23" t="s">
        <v>73</v>
      </c>
      <c r="C55" s="27"/>
      <c r="E55" s="30"/>
      <c r="F55" s="31">
        <f>C55/C58</f>
        <v>0</v>
      </c>
      <c r="G55" s="32"/>
      <c r="H55" s="2"/>
      <c r="L55" s="2"/>
      <c r="M55" s="2"/>
      <c r="N55" s="3"/>
    </row>
    <row r="56" spans="1:14" x14ac:dyDescent="0.25">
      <c r="A56" s="5" t="s">
        <v>74</v>
      </c>
      <c r="B56" s="23" t="s">
        <v>75</v>
      </c>
      <c r="C56" s="167">
        <v>210.55691390999999</v>
      </c>
      <c r="E56" s="168"/>
      <c r="F56" s="31">
        <f>C56/C58</f>
        <v>3.9066324745870545E-2</v>
      </c>
      <c r="G56" s="32"/>
      <c r="H56" s="2"/>
      <c r="L56" s="2"/>
      <c r="M56" s="2"/>
      <c r="N56" s="3"/>
    </row>
    <row r="57" spans="1:14" x14ac:dyDescent="0.25">
      <c r="A57" s="5" t="s">
        <v>76</v>
      </c>
      <c r="B57" s="5" t="s">
        <v>77</v>
      </c>
      <c r="C57" s="27"/>
      <c r="E57" s="30"/>
      <c r="F57" s="31">
        <f>C57/C58</f>
        <v>0</v>
      </c>
      <c r="G57" s="32"/>
      <c r="H57" s="2"/>
      <c r="L57" s="2"/>
      <c r="M57" s="2"/>
      <c r="N57" s="3"/>
    </row>
    <row r="58" spans="1:14" x14ac:dyDescent="0.25">
      <c r="A58" s="5" t="s">
        <v>78</v>
      </c>
      <c r="B58" s="34" t="s">
        <v>79</v>
      </c>
      <c r="C58" s="167">
        <f>+SUM(C53:C57)</f>
        <v>5389.729268870029</v>
      </c>
      <c r="D58" s="65"/>
      <c r="E58" s="30"/>
      <c r="F58" s="36">
        <f>SUM(F53:F57)</f>
        <v>1</v>
      </c>
      <c r="G58" s="32"/>
      <c r="H58" s="2"/>
      <c r="L58" s="2"/>
      <c r="M58" s="2"/>
      <c r="N58" s="3"/>
    </row>
    <row r="59" spans="1:14" outlineLevel="1" x14ac:dyDescent="0.25">
      <c r="A59" s="5" t="s">
        <v>80</v>
      </c>
      <c r="B59" s="37"/>
      <c r="C59" s="27"/>
      <c r="E59" s="30"/>
      <c r="F59" s="31">
        <f t="shared" ref="F59:F64" si="0">IF($C$58=0,"",IF(C59="[for completion]","",C59/$C$58))</f>
        <v>0</v>
      </c>
      <c r="G59" s="32"/>
      <c r="H59" s="2"/>
      <c r="L59" s="2"/>
      <c r="M59" s="2"/>
      <c r="N59" s="3"/>
    </row>
    <row r="60" spans="1:14" outlineLevel="1" x14ac:dyDescent="0.25">
      <c r="A60" s="5" t="s">
        <v>82</v>
      </c>
      <c r="B60" s="37"/>
      <c r="C60" s="27"/>
      <c r="E60" s="30"/>
      <c r="F60" s="31">
        <f t="shared" si="0"/>
        <v>0</v>
      </c>
      <c r="G60" s="32"/>
      <c r="H60" s="2"/>
      <c r="L60" s="2"/>
      <c r="M60" s="2"/>
      <c r="N60" s="3"/>
    </row>
    <row r="61" spans="1:14" outlineLevel="1" x14ac:dyDescent="0.25">
      <c r="A61" s="5" t="s">
        <v>83</v>
      </c>
      <c r="B61" s="37"/>
      <c r="C61" s="27"/>
      <c r="E61" s="30"/>
      <c r="F61" s="31">
        <f t="shared" si="0"/>
        <v>0</v>
      </c>
      <c r="G61" s="32"/>
      <c r="H61" s="2"/>
      <c r="L61" s="2"/>
      <c r="M61" s="2"/>
      <c r="N61" s="3"/>
    </row>
    <row r="62" spans="1:14" outlineLevel="1" x14ac:dyDescent="0.25">
      <c r="A62" s="5" t="s">
        <v>84</v>
      </c>
      <c r="B62" s="37"/>
      <c r="C62" s="27"/>
      <c r="E62" s="30"/>
      <c r="F62" s="31">
        <f t="shared" si="0"/>
        <v>0</v>
      </c>
      <c r="G62" s="32"/>
      <c r="H62" s="2"/>
      <c r="L62" s="2"/>
      <c r="M62" s="2"/>
      <c r="N62" s="3"/>
    </row>
    <row r="63" spans="1:14" outlineLevel="1" x14ac:dyDescent="0.25">
      <c r="A63" s="5" t="s">
        <v>85</v>
      </c>
      <c r="B63" s="37"/>
      <c r="C63" s="27"/>
      <c r="E63" s="30"/>
      <c r="F63" s="31">
        <f t="shared" si="0"/>
        <v>0</v>
      </c>
      <c r="G63" s="32"/>
      <c r="H63" s="2"/>
      <c r="L63" s="2"/>
      <c r="M63" s="2"/>
      <c r="N63" s="3"/>
    </row>
    <row r="64" spans="1:14" outlineLevel="1" x14ac:dyDescent="0.25">
      <c r="A64" s="5" t="s">
        <v>86</v>
      </c>
      <c r="B64" s="37"/>
      <c r="C64" s="38"/>
      <c r="D64" s="3"/>
      <c r="E64" s="3"/>
      <c r="F64" s="31">
        <f t="shared" si="0"/>
        <v>0</v>
      </c>
      <c r="G64" s="39"/>
      <c r="H64" s="2"/>
      <c r="L64" s="2"/>
      <c r="M64" s="2"/>
      <c r="N64" s="3"/>
    </row>
    <row r="65" spans="1:14" ht="15" customHeight="1" x14ac:dyDescent="0.25">
      <c r="A65" s="142"/>
      <c r="B65" s="143" t="s">
        <v>87</v>
      </c>
      <c r="C65" s="146" t="s">
        <v>88</v>
      </c>
      <c r="D65" s="146" t="s">
        <v>89</v>
      </c>
      <c r="E65" s="144"/>
      <c r="F65" s="145" t="s">
        <v>90</v>
      </c>
      <c r="G65" s="147" t="s">
        <v>91</v>
      </c>
      <c r="H65" s="2"/>
      <c r="L65" s="2"/>
      <c r="M65" s="2"/>
      <c r="N65" s="3"/>
    </row>
    <row r="66" spans="1:14" ht="48.6" customHeight="1" x14ac:dyDescent="0.25">
      <c r="A66" s="5" t="s">
        <v>92</v>
      </c>
      <c r="B66" s="23" t="s">
        <v>93</v>
      </c>
      <c r="C66" s="138">
        <v>16.134762603445402</v>
      </c>
      <c r="D66" s="138" t="s">
        <v>1271</v>
      </c>
      <c r="E66" s="65"/>
      <c r="F66" s="41"/>
      <c r="G66" s="42"/>
      <c r="H66" s="2"/>
      <c r="L66" s="2"/>
      <c r="M66" s="2"/>
      <c r="N66" s="3"/>
    </row>
    <row r="67" spans="1:14" x14ac:dyDescent="0.25">
      <c r="B67" s="23"/>
      <c r="C67" s="166"/>
      <c r="D67" s="166"/>
      <c r="E67" s="20"/>
      <c r="F67" s="41"/>
      <c r="G67" s="42"/>
      <c r="H67" s="2"/>
      <c r="L67" s="2"/>
      <c r="M67" s="2"/>
      <c r="N67" s="3"/>
    </row>
    <row r="68" spans="1:14" x14ac:dyDescent="0.25">
      <c r="B68" s="23" t="s">
        <v>94</v>
      </c>
      <c r="C68" s="66"/>
      <c r="D68" s="20"/>
      <c r="E68" s="20"/>
      <c r="F68" s="42"/>
      <c r="G68" s="42"/>
      <c r="H68" s="2"/>
      <c r="L68" s="2"/>
      <c r="M68" s="2"/>
      <c r="N68" s="3"/>
    </row>
    <row r="69" spans="1:14" x14ac:dyDescent="0.25">
      <c r="B69" s="23" t="s">
        <v>95</v>
      </c>
      <c r="E69" s="20"/>
      <c r="F69" s="42"/>
      <c r="G69" s="42"/>
      <c r="H69" s="2"/>
      <c r="L69" s="2"/>
      <c r="M69" s="2"/>
      <c r="N69" s="3"/>
    </row>
    <row r="70" spans="1:14" x14ac:dyDescent="0.25">
      <c r="A70" s="5" t="s">
        <v>96</v>
      </c>
      <c r="B70" s="43" t="s">
        <v>97</v>
      </c>
      <c r="C70" s="138">
        <v>9.1859859100000101</v>
      </c>
      <c r="D70" s="27" t="s">
        <v>1274</v>
      </c>
      <c r="E70" s="43"/>
      <c r="F70" s="32">
        <v>1.773639740180244E-3</v>
      </c>
      <c r="G70" s="31" t="str">
        <f>IF($D$77=0,"",IF(D70="[Mark as ND1 if not relevant]","",D70/$D$77))</f>
        <v/>
      </c>
      <c r="H70" s="2"/>
      <c r="L70" s="2"/>
      <c r="M70" s="2"/>
      <c r="N70" s="3"/>
    </row>
    <row r="71" spans="1:14" x14ac:dyDescent="0.25">
      <c r="A71" s="5" t="s">
        <v>98</v>
      </c>
      <c r="B71" s="43" t="s">
        <v>99</v>
      </c>
      <c r="C71" s="138">
        <v>24.236190030000014</v>
      </c>
      <c r="D71" s="27" t="s">
        <v>1274</v>
      </c>
      <c r="E71" s="43"/>
      <c r="F71" s="32">
        <v>4.6795488485316212E-3</v>
      </c>
      <c r="G71" s="31" t="str">
        <f t="shared" ref="G71:G76" si="1">IF($D$77=0,"",IF(D71="[Mark as ND1 if not relevant]","",D71/$D$77))</f>
        <v/>
      </c>
      <c r="H71" s="2"/>
      <c r="L71" s="2"/>
      <c r="M71" s="2"/>
      <c r="N71" s="3"/>
    </row>
    <row r="72" spans="1:14" x14ac:dyDescent="0.25">
      <c r="A72" s="5" t="s">
        <v>100</v>
      </c>
      <c r="B72" s="43" t="s">
        <v>101</v>
      </c>
      <c r="C72" s="138">
        <v>37.607110700000028</v>
      </c>
      <c r="D72" s="27" t="s">
        <v>1274</v>
      </c>
      <c r="E72" s="43"/>
      <c r="F72" s="32">
        <v>7.2612201569202768E-3</v>
      </c>
      <c r="G72" s="31" t="str">
        <f t="shared" si="1"/>
        <v/>
      </c>
      <c r="H72" s="2"/>
      <c r="L72" s="2"/>
      <c r="M72" s="2"/>
      <c r="N72" s="3"/>
    </row>
    <row r="73" spans="1:14" x14ac:dyDescent="0.25">
      <c r="A73" s="5" t="s">
        <v>102</v>
      </c>
      <c r="B73" s="43" t="s">
        <v>103</v>
      </c>
      <c r="C73" s="138">
        <v>73.104046460000063</v>
      </c>
      <c r="D73" s="27" t="s">
        <v>1274</v>
      </c>
      <c r="E73" s="43"/>
      <c r="F73" s="32">
        <v>1.4115005535583156E-2</v>
      </c>
      <c r="G73" s="31" t="str">
        <f t="shared" si="1"/>
        <v/>
      </c>
      <c r="H73" s="2"/>
      <c r="L73" s="2"/>
      <c r="M73" s="2"/>
      <c r="N73" s="3"/>
    </row>
    <row r="74" spans="1:14" x14ac:dyDescent="0.25">
      <c r="A74" s="5" t="s">
        <v>104</v>
      </c>
      <c r="B74" s="43" t="s">
        <v>105</v>
      </c>
      <c r="C74" s="138">
        <v>88.454339409999861</v>
      </c>
      <c r="D74" s="27" t="s">
        <v>1274</v>
      </c>
      <c r="E74" s="43"/>
      <c r="F74" s="32">
        <v>1.7078856108213549E-2</v>
      </c>
      <c r="G74" s="31" t="str">
        <f t="shared" si="1"/>
        <v/>
      </c>
      <c r="H74" s="2"/>
      <c r="L74" s="2"/>
      <c r="M74" s="2"/>
      <c r="N74" s="3"/>
    </row>
    <row r="75" spans="1:14" x14ac:dyDescent="0.25">
      <c r="A75" s="5" t="s">
        <v>106</v>
      </c>
      <c r="B75" s="43" t="s">
        <v>107</v>
      </c>
      <c r="C75" s="138">
        <v>772.02100182999584</v>
      </c>
      <c r="D75" s="27" t="s">
        <v>1274</v>
      </c>
      <c r="E75" s="43"/>
      <c r="F75" s="32">
        <v>0.14906262022553485</v>
      </c>
      <c r="G75" s="31" t="str">
        <f t="shared" si="1"/>
        <v/>
      </c>
      <c r="H75" s="2"/>
      <c r="L75" s="2"/>
      <c r="M75" s="2"/>
      <c r="N75" s="3"/>
    </row>
    <row r="76" spans="1:14" x14ac:dyDescent="0.25">
      <c r="A76" s="5" t="s">
        <v>108</v>
      </c>
      <c r="B76" s="43" t="s">
        <v>109</v>
      </c>
      <c r="C76" s="138">
        <v>4174.5636806199836</v>
      </c>
      <c r="D76" s="27" t="s">
        <v>1274</v>
      </c>
      <c r="E76" s="43"/>
      <c r="F76" s="32">
        <v>0.80602910938502659</v>
      </c>
      <c r="G76" s="31" t="str">
        <f t="shared" si="1"/>
        <v/>
      </c>
      <c r="H76" s="2"/>
      <c r="L76" s="2"/>
      <c r="M76" s="2"/>
      <c r="N76" s="3"/>
    </row>
    <row r="77" spans="1:14" x14ac:dyDescent="0.25">
      <c r="A77" s="5" t="s">
        <v>110</v>
      </c>
      <c r="B77" s="44" t="s">
        <v>79</v>
      </c>
      <c r="C77" s="138">
        <v>5179.1723549600292</v>
      </c>
      <c r="D77" s="35"/>
      <c r="E77" s="23"/>
      <c r="F77" s="139"/>
      <c r="G77" s="36">
        <f>SUM(G70:G76)</f>
        <v>0</v>
      </c>
      <c r="H77" s="2"/>
      <c r="L77" s="2"/>
      <c r="M77" s="2"/>
      <c r="N77" s="3"/>
    </row>
    <row r="78" spans="1:14" outlineLevel="1" x14ac:dyDescent="0.25">
      <c r="A78" s="5" t="s">
        <v>111</v>
      </c>
      <c r="B78" s="45" t="s">
        <v>112</v>
      </c>
      <c r="C78" s="35"/>
      <c r="D78" s="35"/>
      <c r="E78" s="23"/>
      <c r="F78" s="32">
        <f>IF($C$77=0,"",IF(C78="[for completion]","",C78/$C$77))</f>
        <v>0</v>
      </c>
      <c r="G78" s="31" t="str">
        <f t="shared" ref="G78:G87" si="2">IF($D$77=0,"",IF(D78="[for completion]","",D78/$D$77))</f>
        <v/>
      </c>
      <c r="H78" s="2"/>
      <c r="L78" s="2"/>
      <c r="M78" s="2"/>
      <c r="N78" s="3"/>
    </row>
    <row r="79" spans="1:14" outlineLevel="1" x14ac:dyDescent="0.25">
      <c r="A79" s="5" t="s">
        <v>113</v>
      </c>
      <c r="B79" s="45" t="s">
        <v>114</v>
      </c>
      <c r="C79" s="138">
        <v>3.1215935899999985</v>
      </c>
      <c r="D79" s="35"/>
      <c r="E79" s="23"/>
      <c r="F79" s="32">
        <v>6.0272054607537562E-4</v>
      </c>
      <c r="G79" s="31" t="str">
        <f t="shared" si="2"/>
        <v/>
      </c>
      <c r="H79" s="2"/>
      <c r="L79" s="2"/>
      <c r="M79" s="2"/>
      <c r="N79" s="3"/>
    </row>
    <row r="80" spans="1:14" outlineLevel="1" x14ac:dyDescent="0.25">
      <c r="A80" s="5" t="s">
        <v>115</v>
      </c>
      <c r="B80" s="45" t="s">
        <v>116</v>
      </c>
      <c r="C80" s="138">
        <v>6.0643923200000005</v>
      </c>
      <c r="D80" s="35"/>
      <c r="E80" s="23"/>
      <c r="F80" s="32">
        <v>1.1709191941048664E-3</v>
      </c>
      <c r="G80" s="31" t="str">
        <f t="shared" si="2"/>
        <v/>
      </c>
      <c r="H80" s="2"/>
      <c r="L80" s="2"/>
      <c r="M80" s="2"/>
      <c r="N80" s="3"/>
    </row>
    <row r="81" spans="1:14" outlineLevel="1" x14ac:dyDescent="0.25">
      <c r="A81" s="5" t="s">
        <v>117</v>
      </c>
      <c r="B81" s="45" t="s">
        <v>118</v>
      </c>
      <c r="C81" s="138">
        <v>8.350915619999995</v>
      </c>
      <c r="D81" s="35"/>
      <c r="E81" s="23"/>
      <c r="F81" s="32">
        <v>1.6124034976365336E-3</v>
      </c>
      <c r="G81" s="31" t="str">
        <f t="shared" si="2"/>
        <v/>
      </c>
      <c r="H81" s="2"/>
      <c r="L81" s="2"/>
      <c r="M81" s="2"/>
      <c r="N81" s="3"/>
    </row>
    <row r="82" spans="1:14" outlineLevel="1" x14ac:dyDescent="0.25">
      <c r="A82" s="5" t="s">
        <v>119</v>
      </c>
      <c r="B82" s="45" t="s">
        <v>120</v>
      </c>
      <c r="C82" s="138">
        <v>15.88527441000002</v>
      </c>
      <c r="D82" s="35"/>
      <c r="E82" s="23"/>
      <c r="F82" s="32">
        <v>3.0671453508950884E-3</v>
      </c>
      <c r="G82" s="31" t="str">
        <f t="shared" si="2"/>
        <v/>
      </c>
      <c r="H82" s="2"/>
      <c r="L82" s="2"/>
      <c r="M82" s="2"/>
      <c r="N82" s="3"/>
    </row>
    <row r="83" spans="1:14" outlineLevel="1" x14ac:dyDescent="0.25">
      <c r="A83" s="5" t="s">
        <v>121</v>
      </c>
      <c r="B83" s="45"/>
      <c r="C83" s="30"/>
      <c r="D83" s="30"/>
      <c r="E83" s="23"/>
      <c r="F83" s="32"/>
      <c r="G83" s="32"/>
      <c r="H83" s="2"/>
      <c r="L83" s="2"/>
      <c r="M83" s="2"/>
      <c r="N83" s="3"/>
    </row>
    <row r="84" spans="1:14" outlineLevel="1" x14ac:dyDescent="0.25">
      <c r="A84" s="5" t="s">
        <v>122</v>
      </c>
      <c r="B84" s="45"/>
      <c r="C84" s="30"/>
      <c r="D84" s="30"/>
      <c r="E84" s="23"/>
      <c r="F84" s="32"/>
      <c r="G84" s="32"/>
      <c r="H84" s="2"/>
      <c r="L84" s="2"/>
      <c r="M84" s="2"/>
      <c r="N84" s="3"/>
    </row>
    <row r="85" spans="1:14" outlineLevel="1" x14ac:dyDescent="0.25">
      <c r="A85" s="5" t="s">
        <v>123</v>
      </c>
      <c r="B85" s="45"/>
      <c r="C85" s="30"/>
      <c r="D85" s="30"/>
      <c r="E85" s="23"/>
      <c r="F85" s="32"/>
      <c r="G85" s="32"/>
      <c r="H85" s="2"/>
      <c r="L85" s="2"/>
      <c r="M85" s="2"/>
      <c r="N85" s="3"/>
    </row>
    <row r="86" spans="1:14" outlineLevel="1" x14ac:dyDescent="0.25">
      <c r="A86" s="5" t="s">
        <v>124</v>
      </c>
      <c r="B86" s="44"/>
      <c r="C86" s="30"/>
      <c r="D86" s="30"/>
      <c r="E86" s="23"/>
      <c r="F86" s="32"/>
      <c r="G86" s="32" t="str">
        <f t="shared" si="2"/>
        <v/>
      </c>
      <c r="H86" s="2"/>
      <c r="L86" s="2"/>
      <c r="M86" s="2"/>
      <c r="N86" s="3"/>
    </row>
    <row r="87" spans="1:14" outlineLevel="1" x14ac:dyDescent="0.25">
      <c r="A87" s="5" t="s">
        <v>125</v>
      </c>
      <c r="B87" s="45"/>
      <c r="C87" s="30"/>
      <c r="D87" s="30"/>
      <c r="E87" s="23"/>
      <c r="F87" s="32"/>
      <c r="G87" s="32" t="str">
        <f t="shared" si="2"/>
        <v/>
      </c>
      <c r="H87" s="2"/>
      <c r="L87" s="2"/>
      <c r="M87" s="2"/>
      <c r="N87" s="3"/>
    </row>
    <row r="88" spans="1:14" ht="15" customHeight="1" x14ac:dyDescent="0.25">
      <c r="A88" s="142"/>
      <c r="B88" s="143" t="s">
        <v>1256</v>
      </c>
      <c r="C88" s="146" t="s">
        <v>126</v>
      </c>
      <c r="D88" s="146" t="s">
        <v>127</v>
      </c>
      <c r="E88" s="144"/>
      <c r="F88" s="145" t="s">
        <v>128</v>
      </c>
      <c r="G88" s="142" t="s">
        <v>129</v>
      </c>
      <c r="H88" s="2"/>
      <c r="L88" s="2"/>
      <c r="M88" s="2"/>
      <c r="N88" s="3"/>
    </row>
    <row r="89" spans="1:14" x14ac:dyDescent="0.25">
      <c r="A89" s="5" t="s">
        <v>130</v>
      </c>
      <c r="B89" s="23" t="s">
        <v>131</v>
      </c>
      <c r="C89" s="40">
        <v>3.4180000000000001</v>
      </c>
      <c r="D89" s="40">
        <f>C89+1</f>
        <v>4.4180000000000001</v>
      </c>
      <c r="E89" s="165"/>
      <c r="F89" s="46"/>
      <c r="G89" s="47"/>
      <c r="H89" s="2"/>
      <c r="L89" s="2"/>
      <c r="M89" s="2"/>
      <c r="N89" s="3"/>
    </row>
    <row r="90" spans="1:14" x14ac:dyDescent="0.25">
      <c r="B90" s="23"/>
      <c r="C90" s="40"/>
      <c r="D90" s="40"/>
      <c r="E90" s="20"/>
      <c r="F90" s="46"/>
      <c r="G90" s="47"/>
      <c r="H90" s="2"/>
      <c r="L90" s="2"/>
      <c r="M90" s="2"/>
      <c r="N90" s="3"/>
    </row>
    <row r="91" spans="1:14" x14ac:dyDescent="0.25">
      <c r="B91" s="23" t="s">
        <v>132</v>
      </c>
      <c r="C91" s="48"/>
      <c r="D91" s="48"/>
      <c r="E91" s="20"/>
      <c r="F91" s="47"/>
      <c r="G91" s="47"/>
      <c r="H91" s="2"/>
      <c r="L91" s="2"/>
      <c r="M91" s="2"/>
      <c r="N91" s="3"/>
    </row>
    <row r="92" spans="1:14" x14ac:dyDescent="0.25">
      <c r="A92" s="5" t="s">
        <v>133</v>
      </c>
      <c r="B92" s="23" t="s">
        <v>95</v>
      </c>
      <c r="C92" s="40"/>
      <c r="D92" s="40"/>
      <c r="E92" s="20"/>
      <c r="F92" s="47"/>
      <c r="G92" s="47"/>
      <c r="H92" s="2"/>
      <c r="L92" s="2"/>
      <c r="M92" s="2"/>
      <c r="N92" s="3"/>
    </row>
    <row r="93" spans="1:14" x14ac:dyDescent="0.25">
      <c r="A93" s="5" t="s">
        <v>134</v>
      </c>
      <c r="B93" s="43" t="s">
        <v>97</v>
      </c>
      <c r="C93" s="27">
        <v>0</v>
      </c>
      <c r="D93" s="27">
        <v>0</v>
      </c>
      <c r="E93" s="43"/>
      <c r="F93" s="31">
        <f>IF($C$100=0,"",IF(C93="[for completion]","",IF(C93="","",C93/$C$100)))</f>
        <v>0</v>
      </c>
      <c r="G93" s="31">
        <f>IF($D$100=0,"",IF(D93="[Mark as ND1 if not relevant]","",IF(D93="","",D93/$D$100)))</f>
        <v>0</v>
      </c>
      <c r="H93" s="2"/>
      <c r="L93" s="2"/>
      <c r="M93" s="2"/>
      <c r="N93" s="3"/>
    </row>
    <row r="94" spans="1:14" x14ac:dyDescent="0.25">
      <c r="A94" s="5" t="s">
        <v>135</v>
      </c>
      <c r="B94" s="43" t="s">
        <v>99</v>
      </c>
      <c r="C94" s="27">
        <v>0</v>
      </c>
      <c r="D94" s="27">
        <v>0</v>
      </c>
      <c r="E94" s="43"/>
      <c r="F94" s="31">
        <f t="shared" ref="F94:F99" si="3">IF($C$100=0,"",IF(C94="[for completion]","",IF(C94="","",C94/$C$100)))</f>
        <v>0</v>
      </c>
      <c r="G94" s="31">
        <f t="shared" ref="G94:G99" si="4">IF($D$100=0,"",IF(D94="[Mark as ND1 if not relevant]","",IF(D94="","",D94/$D$100)))</f>
        <v>0</v>
      </c>
      <c r="H94" s="2"/>
      <c r="L94" s="2"/>
      <c r="M94" s="2"/>
      <c r="N94" s="3"/>
    </row>
    <row r="95" spans="1:14" x14ac:dyDescent="0.25">
      <c r="A95" s="5" t="s">
        <v>136</v>
      </c>
      <c r="B95" s="43" t="s">
        <v>101</v>
      </c>
      <c r="C95" s="27">
        <v>850</v>
      </c>
      <c r="D95" s="27">
        <f>C94</f>
        <v>0</v>
      </c>
      <c r="E95" s="43"/>
      <c r="F95" s="31">
        <f t="shared" si="3"/>
        <v>0.2361111111111111</v>
      </c>
      <c r="G95" s="31">
        <f t="shared" si="4"/>
        <v>0</v>
      </c>
      <c r="H95" s="2"/>
      <c r="L95" s="2"/>
      <c r="M95" s="2"/>
      <c r="N95" s="3"/>
    </row>
    <row r="96" spans="1:14" x14ac:dyDescent="0.25">
      <c r="A96" s="5" t="s">
        <v>137</v>
      </c>
      <c r="B96" s="43" t="s">
        <v>103</v>
      </c>
      <c r="C96" s="27">
        <v>2000</v>
      </c>
      <c r="D96" s="27">
        <v>850</v>
      </c>
      <c r="E96" s="43"/>
      <c r="F96" s="31">
        <f t="shared" si="3"/>
        <v>0.55555555555555558</v>
      </c>
      <c r="G96" s="31">
        <f t="shared" si="4"/>
        <v>0.2361111111111111</v>
      </c>
      <c r="H96" s="2"/>
      <c r="L96" s="2"/>
      <c r="M96" s="2"/>
      <c r="N96" s="3"/>
    </row>
    <row r="97" spans="1:14" x14ac:dyDescent="0.25">
      <c r="A97" s="5" t="s">
        <v>138</v>
      </c>
      <c r="B97" s="43" t="s">
        <v>105</v>
      </c>
      <c r="C97" s="27">
        <v>750</v>
      </c>
      <c r="D97" s="27">
        <v>2000</v>
      </c>
      <c r="E97" s="43"/>
      <c r="F97" s="31">
        <f t="shared" si="3"/>
        <v>0.20833333333333334</v>
      </c>
      <c r="G97" s="31">
        <f t="shared" si="4"/>
        <v>0.55555555555555558</v>
      </c>
      <c r="H97" s="2"/>
      <c r="L97" s="2"/>
      <c r="M97" s="2"/>
    </row>
    <row r="98" spans="1:14" x14ac:dyDescent="0.25">
      <c r="A98" s="5" t="s">
        <v>139</v>
      </c>
      <c r="B98" s="43" t="s">
        <v>107</v>
      </c>
      <c r="C98" s="27">
        <v>0</v>
      </c>
      <c r="D98" s="27">
        <v>750</v>
      </c>
      <c r="E98" s="43"/>
      <c r="F98" s="31">
        <f t="shared" si="3"/>
        <v>0</v>
      </c>
      <c r="G98" s="31">
        <f t="shared" si="4"/>
        <v>0.20833333333333334</v>
      </c>
      <c r="H98" s="2"/>
      <c r="L98" s="2"/>
      <c r="M98" s="2"/>
    </row>
    <row r="99" spans="1:14" x14ac:dyDescent="0.25">
      <c r="A99" s="5" t="s">
        <v>140</v>
      </c>
      <c r="B99" s="43" t="s">
        <v>109</v>
      </c>
      <c r="C99" s="27">
        <v>0</v>
      </c>
      <c r="D99" s="27">
        <f>C98</f>
        <v>0</v>
      </c>
      <c r="E99" s="165"/>
      <c r="F99" s="31">
        <f t="shared" si="3"/>
        <v>0</v>
      </c>
      <c r="G99" s="31">
        <f t="shared" si="4"/>
        <v>0</v>
      </c>
      <c r="H99" s="2"/>
      <c r="L99" s="2"/>
      <c r="M99" s="2"/>
    </row>
    <row r="100" spans="1:14" x14ac:dyDescent="0.25">
      <c r="A100" s="5" t="s">
        <v>141</v>
      </c>
      <c r="B100" s="44" t="s">
        <v>79</v>
      </c>
      <c r="C100" s="35">
        <f>SUM(C93:C99)</f>
        <v>3600</v>
      </c>
      <c r="D100" s="35">
        <f>SUM(D93:D99)</f>
        <v>3600</v>
      </c>
      <c r="E100" s="165"/>
      <c r="F100" s="36">
        <f>SUM(F93:F99)</f>
        <v>1</v>
      </c>
      <c r="G100" s="36">
        <f>SUM(G93:G99)</f>
        <v>1</v>
      </c>
      <c r="H100" s="2"/>
      <c r="L100" s="2"/>
      <c r="M100" s="2"/>
    </row>
    <row r="101" spans="1:14" outlineLevel="1" x14ac:dyDescent="0.25">
      <c r="A101" s="5" t="s">
        <v>142</v>
      </c>
      <c r="B101" s="45" t="s">
        <v>112</v>
      </c>
      <c r="C101" s="35">
        <v>0</v>
      </c>
      <c r="D101" s="35">
        <v>0</v>
      </c>
      <c r="E101" s="23"/>
      <c r="F101" s="31">
        <f>IF($C$100=0,"",IF(C101="[for completion]","",C101/$C$100))</f>
        <v>0</v>
      </c>
      <c r="G101" s="31">
        <f>IF($D$100=0,"",IF(D101="[for completion]","",D101/$D$100))</f>
        <v>0</v>
      </c>
      <c r="H101" s="2"/>
      <c r="L101" s="2"/>
      <c r="M101" s="2"/>
    </row>
    <row r="102" spans="1:14" outlineLevel="1" x14ac:dyDescent="0.25">
      <c r="A102" s="5" t="s">
        <v>143</v>
      </c>
      <c r="B102" s="45" t="s">
        <v>114</v>
      </c>
      <c r="C102" s="35">
        <v>0</v>
      </c>
      <c r="D102" s="35">
        <v>0</v>
      </c>
      <c r="E102" s="23"/>
      <c r="F102" s="31">
        <f>IF($C$100=0,"",IF(C102="[for completion]","",C102/$C$100))</f>
        <v>0</v>
      </c>
      <c r="G102" s="31">
        <f>IF($D$100=0,"",IF(D102="[for completion]","",D102/$D$100))</f>
        <v>0</v>
      </c>
      <c r="H102" s="2"/>
      <c r="L102" s="2"/>
      <c r="M102" s="2"/>
    </row>
    <row r="103" spans="1:14" outlineLevel="1" x14ac:dyDescent="0.25">
      <c r="A103" s="5" t="s">
        <v>144</v>
      </c>
      <c r="B103" s="45" t="s">
        <v>116</v>
      </c>
      <c r="C103" s="35">
        <v>0</v>
      </c>
      <c r="D103" s="35">
        <v>0</v>
      </c>
      <c r="E103" s="23"/>
      <c r="F103" s="31">
        <f>IF($C$100=0,"",IF(C103="[for completion]","",C103/$C$100))</f>
        <v>0</v>
      </c>
      <c r="G103" s="31">
        <f>IF($D$100=0,"",IF(D103="[for completion]","",D103/$D$100))</f>
        <v>0</v>
      </c>
      <c r="H103" s="2"/>
      <c r="L103" s="2"/>
      <c r="M103" s="2"/>
    </row>
    <row r="104" spans="1:14" outlineLevel="1" x14ac:dyDescent="0.25">
      <c r="A104" s="5" t="s">
        <v>145</v>
      </c>
      <c r="B104" s="45" t="s">
        <v>118</v>
      </c>
      <c r="C104" s="35">
        <v>0</v>
      </c>
      <c r="D104" s="35">
        <v>0</v>
      </c>
      <c r="E104" s="23"/>
      <c r="F104" s="31">
        <f>IF($C$100=0,"",IF(C104="[for completion]","",C104/$C$100))</f>
        <v>0</v>
      </c>
      <c r="G104" s="31">
        <f>IF($D$100=0,"",IF(D104="[for completion]","",D104/$D$100))</f>
        <v>0</v>
      </c>
      <c r="H104" s="2"/>
      <c r="L104" s="2"/>
      <c r="M104" s="2"/>
    </row>
    <row r="105" spans="1:14" outlineLevel="1" x14ac:dyDescent="0.25">
      <c r="A105" s="5" t="s">
        <v>146</v>
      </c>
      <c r="B105" s="45" t="s">
        <v>120</v>
      </c>
      <c r="C105" s="35">
        <v>0</v>
      </c>
      <c r="D105" s="35">
        <v>0</v>
      </c>
      <c r="E105" s="165"/>
      <c r="F105" s="31">
        <f>IF($C$100=0,"",IF(C105="[for completion]","",C105/$C$100))</f>
        <v>0</v>
      </c>
      <c r="G105" s="31">
        <f>IF($D$100=0,"",IF(D105="[for completion]","",D105/$D$100))</f>
        <v>0</v>
      </c>
      <c r="H105" s="2"/>
      <c r="L105" s="2"/>
      <c r="M105" s="2"/>
    </row>
    <row r="106" spans="1:14" outlineLevel="1" x14ac:dyDescent="0.25">
      <c r="A106" s="5" t="s">
        <v>147</v>
      </c>
      <c r="B106" s="45"/>
      <c r="C106" s="30"/>
      <c r="D106" s="30"/>
      <c r="E106" s="23"/>
      <c r="F106" s="32"/>
      <c r="G106" s="32"/>
      <c r="H106" s="2"/>
      <c r="L106" s="2"/>
      <c r="M106" s="2"/>
    </row>
    <row r="107" spans="1:14" outlineLevel="1" x14ac:dyDescent="0.25">
      <c r="A107" s="5" t="s">
        <v>148</v>
      </c>
      <c r="B107" s="45"/>
      <c r="C107" s="30"/>
      <c r="D107" s="30"/>
      <c r="E107" s="23"/>
      <c r="F107" s="32"/>
      <c r="G107" s="32"/>
      <c r="H107" s="2"/>
      <c r="L107" s="2"/>
      <c r="M107" s="2"/>
    </row>
    <row r="108" spans="1:14" outlineLevel="1" x14ac:dyDescent="0.25">
      <c r="A108" s="5" t="s">
        <v>149</v>
      </c>
      <c r="B108" s="44"/>
      <c r="C108" s="30"/>
      <c r="D108" s="30"/>
      <c r="E108" s="23"/>
      <c r="F108" s="32"/>
      <c r="G108" s="32"/>
      <c r="H108" s="2"/>
      <c r="L108" s="2"/>
      <c r="M108" s="2"/>
    </row>
    <row r="109" spans="1:14" outlineLevel="1" x14ac:dyDescent="0.25">
      <c r="A109" s="5" t="s">
        <v>150</v>
      </c>
      <c r="B109" s="45"/>
      <c r="C109" s="30"/>
      <c r="D109" s="30"/>
      <c r="E109" s="23"/>
      <c r="F109" s="32"/>
      <c r="G109" s="32"/>
      <c r="H109" s="2"/>
      <c r="L109" s="2"/>
      <c r="M109" s="2"/>
    </row>
    <row r="110" spans="1:14" outlineLevel="1" x14ac:dyDescent="0.25">
      <c r="A110" s="5" t="s">
        <v>151</v>
      </c>
      <c r="B110" s="45"/>
      <c r="C110" s="30"/>
      <c r="D110" s="30"/>
      <c r="E110" s="23"/>
      <c r="F110" s="32"/>
      <c r="G110" s="32"/>
      <c r="H110" s="2"/>
      <c r="L110" s="2"/>
      <c r="M110" s="2"/>
    </row>
    <row r="111" spans="1:14" ht="15" customHeight="1" x14ac:dyDescent="0.25">
      <c r="A111" s="142"/>
      <c r="B111" s="148" t="s">
        <v>1387</v>
      </c>
      <c r="C111" s="145" t="s">
        <v>152</v>
      </c>
      <c r="D111" s="145" t="s">
        <v>153</v>
      </c>
      <c r="E111" s="144"/>
      <c r="F111" s="145" t="s">
        <v>154</v>
      </c>
      <c r="G111" s="145" t="s">
        <v>155</v>
      </c>
      <c r="H111" s="2"/>
      <c r="L111" s="2"/>
      <c r="M111" s="2"/>
    </row>
    <row r="112" spans="1:14" s="49" customFormat="1" x14ac:dyDescent="0.25">
      <c r="A112" s="5" t="s">
        <v>156</v>
      </c>
      <c r="B112" s="23" t="s">
        <v>2</v>
      </c>
      <c r="C112" s="138">
        <v>5179.1723549600292</v>
      </c>
      <c r="D112" s="138">
        <v>5179.1723549600292</v>
      </c>
      <c r="E112" s="65"/>
      <c r="F112" s="31">
        <v>1</v>
      </c>
      <c r="G112" s="31">
        <v>1</v>
      </c>
      <c r="I112" s="5"/>
      <c r="J112" s="5"/>
      <c r="K112" s="5"/>
      <c r="L112" s="2"/>
      <c r="M112" s="2"/>
      <c r="N112" s="2"/>
    </row>
    <row r="113" spans="1:14" s="49" customFormat="1" x14ac:dyDescent="0.25">
      <c r="A113" s="5" t="s">
        <v>157</v>
      </c>
      <c r="B113" s="23" t="s">
        <v>158</v>
      </c>
      <c r="C113" s="27">
        <v>0</v>
      </c>
      <c r="D113" s="27">
        <v>0</v>
      </c>
      <c r="E113" s="32"/>
      <c r="F113" s="31">
        <f t="shared" ref="F113:F130" si="5">IF($C$131=0,"",IF(C113="[for completion]","",IF(C113="","",C113/$C$131)))</f>
        <v>0</v>
      </c>
      <c r="G113" s="31">
        <f t="shared" ref="G113:G130" si="6">IF($D$131=0,"",IF(D113="[for completion]","",IF(D113="","",D113/$D$131)))</f>
        <v>0</v>
      </c>
      <c r="I113" s="5"/>
      <c r="J113" s="5"/>
      <c r="K113" s="5"/>
      <c r="L113" s="23"/>
      <c r="M113" s="2"/>
      <c r="N113" s="2"/>
    </row>
    <row r="114" spans="1:14" s="49" customFormat="1" x14ac:dyDescent="0.25">
      <c r="A114" s="5" t="s">
        <v>159</v>
      </c>
      <c r="B114" s="23" t="s">
        <v>160</v>
      </c>
      <c r="C114" s="27">
        <v>0</v>
      </c>
      <c r="D114" s="27">
        <v>0</v>
      </c>
      <c r="E114" s="32"/>
      <c r="F114" s="31">
        <f t="shared" si="5"/>
        <v>0</v>
      </c>
      <c r="G114" s="31">
        <f t="shared" si="6"/>
        <v>0</v>
      </c>
      <c r="I114" s="5"/>
      <c r="J114" s="5"/>
      <c r="K114" s="5"/>
      <c r="L114" s="23"/>
      <c r="M114" s="2"/>
      <c r="N114" s="2"/>
    </row>
    <row r="115" spans="1:14" s="49" customFormat="1" x14ac:dyDescent="0.25">
      <c r="A115" s="5" t="s">
        <v>161</v>
      </c>
      <c r="B115" s="23" t="s">
        <v>162</v>
      </c>
      <c r="C115" s="27">
        <v>0</v>
      </c>
      <c r="D115" s="27">
        <v>0</v>
      </c>
      <c r="E115" s="32"/>
      <c r="F115" s="31">
        <f t="shared" si="5"/>
        <v>0</v>
      </c>
      <c r="G115" s="31">
        <f t="shared" si="6"/>
        <v>0</v>
      </c>
      <c r="I115" s="5"/>
      <c r="J115" s="5"/>
      <c r="K115" s="5"/>
      <c r="L115" s="23"/>
      <c r="M115" s="2"/>
      <c r="N115" s="2"/>
    </row>
    <row r="116" spans="1:14" s="49" customFormat="1" x14ac:dyDescent="0.25">
      <c r="A116" s="5" t="s">
        <v>163</v>
      </c>
      <c r="B116" s="23" t="s">
        <v>164</v>
      </c>
      <c r="C116" s="27">
        <v>0</v>
      </c>
      <c r="D116" s="27">
        <v>0</v>
      </c>
      <c r="E116" s="32"/>
      <c r="F116" s="31">
        <f t="shared" si="5"/>
        <v>0</v>
      </c>
      <c r="G116" s="31">
        <f t="shared" si="6"/>
        <v>0</v>
      </c>
      <c r="I116" s="5"/>
      <c r="J116" s="5"/>
      <c r="K116" s="5"/>
      <c r="L116" s="23"/>
      <c r="M116" s="2"/>
      <c r="N116" s="2"/>
    </row>
    <row r="117" spans="1:14" s="49" customFormat="1" x14ac:dyDescent="0.25">
      <c r="A117" s="5" t="s">
        <v>165</v>
      </c>
      <c r="B117" s="23" t="s">
        <v>166</v>
      </c>
      <c r="C117" s="27">
        <v>0</v>
      </c>
      <c r="D117" s="27">
        <v>0</v>
      </c>
      <c r="E117" s="23"/>
      <c r="F117" s="31">
        <f t="shared" si="5"/>
        <v>0</v>
      </c>
      <c r="G117" s="31">
        <f t="shared" si="6"/>
        <v>0</v>
      </c>
      <c r="I117" s="5"/>
      <c r="J117" s="5"/>
      <c r="K117" s="5"/>
      <c r="L117" s="23"/>
      <c r="M117" s="2"/>
      <c r="N117" s="2"/>
    </row>
    <row r="118" spans="1:14" x14ac:dyDescent="0.25">
      <c r="A118" s="5" t="s">
        <v>167</v>
      </c>
      <c r="B118" s="23" t="s">
        <v>168</v>
      </c>
      <c r="C118" s="27">
        <v>0</v>
      </c>
      <c r="D118" s="27">
        <v>0</v>
      </c>
      <c r="E118" s="23"/>
      <c r="F118" s="31">
        <f t="shared" si="5"/>
        <v>0</v>
      </c>
      <c r="G118" s="31">
        <f t="shared" si="6"/>
        <v>0</v>
      </c>
      <c r="L118" s="23"/>
      <c r="M118" s="2"/>
    </row>
    <row r="119" spans="1:14" x14ac:dyDescent="0.25">
      <c r="A119" s="5" t="s">
        <v>169</v>
      </c>
      <c r="B119" s="23" t="s">
        <v>170</v>
      </c>
      <c r="C119" s="27">
        <v>0</v>
      </c>
      <c r="D119" s="27">
        <v>0</v>
      </c>
      <c r="E119" s="23"/>
      <c r="F119" s="31">
        <f t="shared" si="5"/>
        <v>0</v>
      </c>
      <c r="G119" s="31">
        <f t="shared" si="6"/>
        <v>0</v>
      </c>
      <c r="L119" s="23"/>
      <c r="M119" s="2"/>
    </row>
    <row r="120" spans="1:14" x14ac:dyDescent="0.25">
      <c r="A120" s="5" t="s">
        <v>171</v>
      </c>
      <c r="B120" s="23" t="s">
        <v>172</v>
      </c>
      <c r="C120" s="27">
        <v>0</v>
      </c>
      <c r="D120" s="27">
        <v>0</v>
      </c>
      <c r="E120" s="23"/>
      <c r="F120" s="31">
        <f t="shared" si="5"/>
        <v>0</v>
      </c>
      <c r="G120" s="31">
        <f t="shared" si="6"/>
        <v>0</v>
      </c>
      <c r="L120" s="23"/>
      <c r="M120" s="2"/>
    </row>
    <row r="121" spans="1:14" x14ac:dyDescent="0.25">
      <c r="A121" s="5" t="s">
        <v>173</v>
      </c>
      <c r="B121" s="5" t="s">
        <v>174</v>
      </c>
      <c r="C121" s="27">
        <v>0</v>
      </c>
      <c r="D121" s="27">
        <v>0</v>
      </c>
      <c r="F121" s="31">
        <f t="shared" si="5"/>
        <v>0</v>
      </c>
      <c r="G121" s="31">
        <f t="shared" si="6"/>
        <v>0</v>
      </c>
      <c r="L121" s="23"/>
      <c r="M121" s="2"/>
    </row>
    <row r="122" spans="1:14" x14ac:dyDescent="0.25">
      <c r="A122" s="5" t="s">
        <v>175</v>
      </c>
      <c r="B122" s="23" t="s">
        <v>176</v>
      </c>
      <c r="C122" s="27">
        <v>0</v>
      </c>
      <c r="D122" s="27">
        <v>0</v>
      </c>
      <c r="E122" s="23"/>
      <c r="F122" s="31">
        <f t="shared" si="5"/>
        <v>0</v>
      </c>
      <c r="G122" s="31">
        <f t="shared" si="6"/>
        <v>0</v>
      </c>
      <c r="L122" s="23"/>
      <c r="M122" s="2"/>
    </row>
    <row r="123" spans="1:14" x14ac:dyDescent="0.25">
      <c r="A123" s="5" t="s">
        <v>178</v>
      </c>
      <c r="B123" s="23" t="s">
        <v>177</v>
      </c>
      <c r="C123" s="27">
        <v>0</v>
      </c>
      <c r="D123" s="27">
        <v>0</v>
      </c>
      <c r="E123" s="23"/>
      <c r="F123" s="31">
        <f t="shared" si="5"/>
        <v>0</v>
      </c>
      <c r="G123" s="31">
        <f t="shared" si="6"/>
        <v>0</v>
      </c>
      <c r="L123" s="23"/>
      <c r="M123" s="2"/>
    </row>
    <row r="124" spans="1:14" x14ac:dyDescent="0.25">
      <c r="A124" s="5" t="s">
        <v>180</v>
      </c>
      <c r="B124" s="23" t="s">
        <v>179</v>
      </c>
      <c r="C124" s="27">
        <v>0</v>
      </c>
      <c r="D124" s="27">
        <v>0</v>
      </c>
      <c r="E124" s="23"/>
      <c r="F124" s="31">
        <f t="shared" si="5"/>
        <v>0</v>
      </c>
      <c r="G124" s="31">
        <f t="shared" si="6"/>
        <v>0</v>
      </c>
      <c r="L124" s="43"/>
      <c r="M124" s="2"/>
    </row>
    <row r="125" spans="1:14" x14ac:dyDescent="0.25">
      <c r="A125" s="5" t="s">
        <v>182</v>
      </c>
      <c r="B125" s="5" t="s">
        <v>2761</v>
      </c>
      <c r="C125" s="27">
        <v>0</v>
      </c>
      <c r="D125" s="27">
        <v>0</v>
      </c>
      <c r="E125" s="23"/>
      <c r="F125" s="31">
        <f t="shared" si="5"/>
        <v>0</v>
      </c>
      <c r="G125" s="31">
        <f t="shared" si="6"/>
        <v>0</v>
      </c>
      <c r="L125" s="23"/>
      <c r="M125" s="2"/>
    </row>
    <row r="126" spans="1:14" x14ac:dyDescent="0.25">
      <c r="A126" s="5" t="s">
        <v>184</v>
      </c>
      <c r="B126" s="43" t="s">
        <v>181</v>
      </c>
      <c r="C126" s="27">
        <v>0</v>
      </c>
      <c r="D126" s="27">
        <v>0</v>
      </c>
      <c r="E126" s="23"/>
      <c r="F126" s="31">
        <f t="shared" si="5"/>
        <v>0</v>
      </c>
      <c r="G126" s="31">
        <f t="shared" si="6"/>
        <v>0</v>
      </c>
      <c r="H126" s="3"/>
      <c r="L126" s="23"/>
      <c r="M126" s="2"/>
    </row>
    <row r="127" spans="1:14" x14ac:dyDescent="0.25">
      <c r="A127" s="5" t="s">
        <v>186</v>
      </c>
      <c r="B127" s="23" t="s">
        <v>183</v>
      </c>
      <c r="C127" s="27">
        <v>0</v>
      </c>
      <c r="D127" s="27">
        <v>0</v>
      </c>
      <c r="E127" s="23"/>
      <c r="F127" s="31">
        <f t="shared" si="5"/>
        <v>0</v>
      </c>
      <c r="G127" s="31">
        <f t="shared" si="6"/>
        <v>0</v>
      </c>
      <c r="H127" s="2"/>
      <c r="L127" s="23"/>
      <c r="M127" s="2"/>
    </row>
    <row r="128" spans="1:14" x14ac:dyDescent="0.25">
      <c r="A128" s="5" t="s">
        <v>188</v>
      </c>
      <c r="B128" s="23" t="s">
        <v>185</v>
      </c>
      <c r="C128" s="27">
        <v>0</v>
      </c>
      <c r="D128" s="27">
        <v>0</v>
      </c>
      <c r="E128" s="23"/>
      <c r="F128" s="31">
        <f t="shared" si="5"/>
        <v>0</v>
      </c>
      <c r="G128" s="31">
        <f t="shared" si="6"/>
        <v>0</v>
      </c>
      <c r="H128" s="2"/>
      <c r="L128" s="2"/>
      <c r="M128" s="2"/>
    </row>
    <row r="129" spans="1:14" x14ac:dyDescent="0.25">
      <c r="A129" s="5" t="s">
        <v>189</v>
      </c>
      <c r="B129" s="23" t="s">
        <v>187</v>
      </c>
      <c r="C129" s="27">
        <v>0</v>
      </c>
      <c r="D129" s="27">
        <v>0</v>
      </c>
      <c r="E129" s="23"/>
      <c r="F129" s="31">
        <f t="shared" si="5"/>
        <v>0</v>
      </c>
      <c r="G129" s="31">
        <f t="shared" si="6"/>
        <v>0</v>
      </c>
      <c r="H129" s="2"/>
      <c r="L129" s="2"/>
      <c r="M129" s="2"/>
    </row>
    <row r="130" spans="1:14" outlineLevel="1" x14ac:dyDescent="0.25">
      <c r="A130" s="5" t="s">
        <v>190</v>
      </c>
      <c r="B130" s="23" t="s">
        <v>77</v>
      </c>
      <c r="C130" s="27">
        <v>0</v>
      </c>
      <c r="D130" s="27">
        <v>0</v>
      </c>
      <c r="E130" s="23"/>
      <c r="F130" s="31">
        <f t="shared" si="5"/>
        <v>0</v>
      </c>
      <c r="G130" s="31">
        <f t="shared" si="6"/>
        <v>0</v>
      </c>
      <c r="H130" s="2"/>
      <c r="L130" s="2"/>
      <c r="M130" s="2"/>
    </row>
    <row r="131" spans="1:14" outlineLevel="1" x14ac:dyDescent="0.25">
      <c r="A131" s="5" t="s">
        <v>191</v>
      </c>
      <c r="B131" s="44" t="s">
        <v>79</v>
      </c>
      <c r="C131" s="138">
        <f>SUM(C112:C129)</f>
        <v>5179.1723549600292</v>
      </c>
      <c r="D131" s="27">
        <f>SUM(D112:D130)</f>
        <v>5179.1723549600292</v>
      </c>
      <c r="E131" s="23"/>
      <c r="F131" s="28">
        <f>SUM(F112:F130)</f>
        <v>1</v>
      </c>
      <c r="G131" s="28">
        <f>SUM(G112:G130)</f>
        <v>1</v>
      </c>
      <c r="H131" s="2"/>
      <c r="L131" s="2"/>
      <c r="M131" s="2"/>
    </row>
    <row r="132" spans="1:14" outlineLevel="1" x14ac:dyDescent="0.25">
      <c r="A132" s="5" t="s">
        <v>192</v>
      </c>
      <c r="B132" s="37"/>
      <c r="C132" s="27"/>
      <c r="D132" s="27"/>
      <c r="E132" s="23"/>
      <c r="F132" s="31"/>
      <c r="G132" s="31">
        <f>IF($D$131=0,"",IF(D132="[for completion]","",D132/$D$131))</f>
        <v>0</v>
      </c>
      <c r="H132" s="2"/>
      <c r="L132" s="2"/>
      <c r="M132" s="2"/>
    </row>
    <row r="133" spans="1:14" outlineLevel="1" x14ac:dyDescent="0.25">
      <c r="A133" s="5" t="s">
        <v>193</v>
      </c>
      <c r="B133" s="37"/>
      <c r="C133" s="27"/>
      <c r="D133" s="27"/>
      <c r="E133" s="23"/>
      <c r="F133" s="31"/>
      <c r="G133" s="31">
        <f>IF($D$131=0,"",IF(D133="[for completion]","",D133/$D$131))</f>
        <v>0</v>
      </c>
      <c r="H133" s="2"/>
      <c r="L133" s="2"/>
      <c r="M133" s="2"/>
    </row>
    <row r="134" spans="1:14" ht="10.35" customHeight="1" outlineLevel="1" x14ac:dyDescent="0.25">
      <c r="A134" s="5" t="s">
        <v>194</v>
      </c>
      <c r="B134" s="37"/>
      <c r="C134" s="27"/>
      <c r="D134" s="27"/>
      <c r="E134" s="23"/>
      <c r="F134" s="31"/>
      <c r="G134" s="31">
        <f>IF($D$131=0,"",IF(D134="[for completion]","",D134/$D$131))</f>
        <v>0</v>
      </c>
      <c r="H134" s="2"/>
      <c r="L134" s="2"/>
      <c r="M134" s="2"/>
    </row>
    <row r="135" spans="1:14" ht="12" customHeight="1" outlineLevel="1" x14ac:dyDescent="0.25">
      <c r="A135" s="5" t="s">
        <v>195</v>
      </c>
      <c r="B135" s="37"/>
      <c r="C135" s="27"/>
      <c r="D135" s="27"/>
      <c r="E135" s="23"/>
      <c r="F135" s="31"/>
      <c r="G135" s="31">
        <f>IF($D$131=0,"",IF(D135="[for completion]","",D135/$D$131))</f>
        <v>0</v>
      </c>
      <c r="H135" s="2"/>
      <c r="L135" s="2"/>
      <c r="M135" s="2"/>
    </row>
    <row r="136" spans="1:14" ht="17.850000000000001" customHeight="1" outlineLevel="1" x14ac:dyDescent="0.25">
      <c r="A136" s="5" t="s">
        <v>196</v>
      </c>
      <c r="B136" s="37"/>
      <c r="C136" s="27"/>
      <c r="D136" s="27"/>
      <c r="E136" s="23"/>
      <c r="F136" s="31"/>
      <c r="G136" s="31">
        <f>IF($D$131=0,"",IF(D136="[for completion]","",D136/$D$131))</f>
        <v>0</v>
      </c>
      <c r="H136" s="2"/>
      <c r="L136" s="2"/>
      <c r="M136" s="2"/>
    </row>
    <row r="137" spans="1:14" x14ac:dyDescent="0.25">
      <c r="A137" s="142"/>
      <c r="B137" s="143" t="s">
        <v>1388</v>
      </c>
      <c r="C137" s="145" t="s">
        <v>152</v>
      </c>
      <c r="D137" s="145" t="s">
        <v>153</v>
      </c>
      <c r="E137" s="144"/>
      <c r="F137" s="145" t="s">
        <v>154</v>
      </c>
      <c r="G137" s="145" t="s">
        <v>155</v>
      </c>
      <c r="H137" s="2"/>
      <c r="L137" s="2"/>
      <c r="M137" s="2"/>
    </row>
    <row r="138" spans="1:14" s="49" customFormat="1" x14ac:dyDescent="0.25">
      <c r="A138" s="5" t="s">
        <v>197</v>
      </c>
      <c r="B138" s="23" t="s">
        <v>2</v>
      </c>
      <c r="C138" s="27">
        <f>C100</f>
        <v>3600</v>
      </c>
      <c r="D138" s="27" t="s">
        <v>1274</v>
      </c>
      <c r="E138" s="164"/>
      <c r="F138" s="31">
        <f t="shared" ref="F138:F156" si="7">IF($C$157=0,"",IF(C138="[for completion]","",IF(C138="","",C138/$C$157)))</f>
        <v>1</v>
      </c>
      <c r="G138" s="31" t="str">
        <f t="shared" ref="G138:G155" si="8">IF($D$157=0,"",IF(D138="[for completion]","",IF(D138="","",D138/$D$157)))</f>
        <v/>
      </c>
      <c r="H138" s="2"/>
      <c r="I138" s="5"/>
      <c r="J138" s="5"/>
      <c r="K138" s="5"/>
      <c r="L138" s="2"/>
      <c r="M138" s="2"/>
      <c r="N138" s="2"/>
    </row>
    <row r="139" spans="1:14" s="49" customFormat="1" x14ac:dyDescent="0.25">
      <c r="A139" s="5" t="s">
        <v>198</v>
      </c>
      <c r="B139" s="23" t="s">
        <v>158</v>
      </c>
      <c r="C139" s="27">
        <v>0</v>
      </c>
      <c r="D139" s="27" t="s">
        <v>1274</v>
      </c>
      <c r="E139" s="32"/>
      <c r="F139" s="31">
        <f t="shared" si="7"/>
        <v>0</v>
      </c>
      <c r="G139" s="31" t="str">
        <f t="shared" si="8"/>
        <v/>
      </c>
      <c r="H139" s="2"/>
      <c r="I139" s="5"/>
      <c r="J139" s="5"/>
      <c r="K139" s="5"/>
      <c r="L139" s="2"/>
      <c r="M139" s="2"/>
      <c r="N139" s="2"/>
    </row>
    <row r="140" spans="1:14" s="49" customFormat="1" x14ac:dyDescent="0.25">
      <c r="A140" s="5" t="s">
        <v>199</v>
      </c>
      <c r="B140" s="23" t="s">
        <v>160</v>
      </c>
      <c r="C140" s="27">
        <v>0</v>
      </c>
      <c r="D140" s="27" t="s">
        <v>1274</v>
      </c>
      <c r="E140" s="32"/>
      <c r="F140" s="31">
        <f t="shared" si="7"/>
        <v>0</v>
      </c>
      <c r="G140" s="31" t="str">
        <f t="shared" si="8"/>
        <v/>
      </c>
      <c r="H140" s="2"/>
      <c r="I140" s="5"/>
      <c r="J140" s="5"/>
      <c r="K140" s="5"/>
      <c r="L140" s="2"/>
      <c r="M140" s="2"/>
      <c r="N140" s="2"/>
    </row>
    <row r="141" spans="1:14" s="49" customFormat="1" x14ac:dyDescent="0.25">
      <c r="A141" s="5" t="s">
        <v>200</v>
      </c>
      <c r="B141" s="23" t="s">
        <v>162</v>
      </c>
      <c r="C141" s="27">
        <v>0</v>
      </c>
      <c r="D141" s="27" t="s">
        <v>1274</v>
      </c>
      <c r="E141" s="32"/>
      <c r="F141" s="31">
        <f t="shared" si="7"/>
        <v>0</v>
      </c>
      <c r="G141" s="31" t="str">
        <f t="shared" si="8"/>
        <v/>
      </c>
      <c r="H141" s="2"/>
      <c r="I141" s="5"/>
      <c r="J141" s="5"/>
      <c r="K141" s="5"/>
      <c r="L141" s="2"/>
      <c r="M141" s="2"/>
      <c r="N141" s="2"/>
    </row>
    <row r="142" spans="1:14" s="49" customFormat="1" x14ac:dyDescent="0.25">
      <c r="A142" s="5" t="s">
        <v>201</v>
      </c>
      <c r="B142" s="23" t="s">
        <v>164</v>
      </c>
      <c r="C142" s="27">
        <v>0</v>
      </c>
      <c r="D142" s="27" t="s">
        <v>1274</v>
      </c>
      <c r="E142" s="32"/>
      <c r="F142" s="31">
        <f t="shared" si="7"/>
        <v>0</v>
      </c>
      <c r="G142" s="31" t="str">
        <f t="shared" si="8"/>
        <v/>
      </c>
      <c r="H142" s="2"/>
      <c r="I142" s="5"/>
      <c r="J142" s="5"/>
      <c r="K142" s="5"/>
      <c r="L142" s="2"/>
      <c r="M142" s="2"/>
      <c r="N142" s="2"/>
    </row>
    <row r="143" spans="1:14" s="49" customFormat="1" x14ac:dyDescent="0.25">
      <c r="A143" s="5" t="s">
        <v>202</v>
      </c>
      <c r="B143" s="23" t="s">
        <v>166</v>
      </c>
      <c r="C143" s="27">
        <v>0</v>
      </c>
      <c r="D143" s="27" t="s">
        <v>1274</v>
      </c>
      <c r="E143" s="23"/>
      <c r="F143" s="31">
        <f t="shared" si="7"/>
        <v>0</v>
      </c>
      <c r="G143" s="31" t="str">
        <f t="shared" si="8"/>
        <v/>
      </c>
      <c r="H143" s="2"/>
      <c r="I143" s="5"/>
      <c r="J143" s="5"/>
      <c r="K143" s="5"/>
      <c r="L143" s="2"/>
      <c r="M143" s="2"/>
      <c r="N143" s="2"/>
    </row>
    <row r="144" spans="1:14" x14ac:dyDescent="0.25">
      <c r="A144" s="5" t="s">
        <v>203</v>
      </c>
      <c r="B144" s="23" t="s">
        <v>168</v>
      </c>
      <c r="C144" s="27">
        <v>0</v>
      </c>
      <c r="D144" s="27" t="s">
        <v>1274</v>
      </c>
      <c r="E144" s="23"/>
      <c r="F144" s="31">
        <f t="shared" si="7"/>
        <v>0</v>
      </c>
      <c r="G144" s="31" t="str">
        <f t="shared" si="8"/>
        <v/>
      </c>
      <c r="H144" s="2"/>
      <c r="L144" s="2"/>
      <c r="M144" s="2"/>
    </row>
    <row r="145" spans="1:14" x14ac:dyDescent="0.25">
      <c r="A145" s="5" t="s">
        <v>204</v>
      </c>
      <c r="B145" s="23" t="s">
        <v>170</v>
      </c>
      <c r="C145" s="27">
        <v>0</v>
      </c>
      <c r="D145" s="27" t="s">
        <v>1274</v>
      </c>
      <c r="E145" s="23"/>
      <c r="F145" s="31">
        <f t="shared" si="7"/>
        <v>0</v>
      </c>
      <c r="G145" s="31" t="str">
        <f t="shared" si="8"/>
        <v/>
      </c>
      <c r="H145" s="2"/>
      <c r="L145" s="2"/>
      <c r="M145" s="2"/>
      <c r="N145" s="3"/>
    </row>
    <row r="146" spans="1:14" x14ac:dyDescent="0.25">
      <c r="A146" s="5" t="s">
        <v>205</v>
      </c>
      <c r="B146" s="23" t="s">
        <v>172</v>
      </c>
      <c r="C146" s="27">
        <v>0</v>
      </c>
      <c r="D146" s="27" t="s">
        <v>1274</v>
      </c>
      <c r="E146" s="23"/>
      <c r="F146" s="31">
        <f t="shared" si="7"/>
        <v>0</v>
      </c>
      <c r="G146" s="31" t="str">
        <f t="shared" si="8"/>
        <v/>
      </c>
      <c r="H146" s="2"/>
      <c r="L146" s="2"/>
      <c r="M146" s="2"/>
      <c r="N146" s="3"/>
    </row>
    <row r="147" spans="1:14" x14ac:dyDescent="0.25">
      <c r="A147" s="5" t="s">
        <v>206</v>
      </c>
      <c r="B147" s="5" t="s">
        <v>174</v>
      </c>
      <c r="C147" s="27">
        <v>0</v>
      </c>
      <c r="D147" s="27" t="s">
        <v>1274</v>
      </c>
      <c r="F147" s="31">
        <f t="shared" si="7"/>
        <v>0</v>
      </c>
      <c r="G147" s="31" t="str">
        <f t="shared" si="8"/>
        <v/>
      </c>
      <c r="H147" s="2"/>
      <c r="L147" s="2"/>
      <c r="M147" s="2"/>
      <c r="N147" s="3"/>
    </row>
    <row r="148" spans="1:14" x14ac:dyDescent="0.25">
      <c r="A148" s="5" t="s">
        <v>207</v>
      </c>
      <c r="B148" s="23" t="s">
        <v>176</v>
      </c>
      <c r="C148" s="27">
        <v>0</v>
      </c>
      <c r="D148" s="27" t="s">
        <v>1274</v>
      </c>
      <c r="E148" s="23"/>
      <c r="F148" s="31">
        <f t="shared" si="7"/>
        <v>0</v>
      </c>
      <c r="G148" s="31" t="str">
        <f t="shared" si="8"/>
        <v/>
      </c>
      <c r="H148" s="2"/>
      <c r="L148" s="2"/>
      <c r="M148" s="2"/>
      <c r="N148" s="3"/>
    </row>
    <row r="149" spans="1:14" x14ac:dyDescent="0.25">
      <c r="A149" s="5" t="s">
        <v>208</v>
      </c>
      <c r="B149" s="23" t="s">
        <v>177</v>
      </c>
      <c r="C149" s="27">
        <v>0</v>
      </c>
      <c r="D149" s="27" t="s">
        <v>1274</v>
      </c>
      <c r="E149" s="23"/>
      <c r="F149" s="31">
        <f t="shared" si="7"/>
        <v>0</v>
      </c>
      <c r="G149" s="31" t="str">
        <f t="shared" si="8"/>
        <v/>
      </c>
      <c r="H149" s="2"/>
      <c r="L149" s="2"/>
      <c r="M149" s="2"/>
      <c r="N149" s="3"/>
    </row>
    <row r="150" spans="1:14" x14ac:dyDescent="0.25">
      <c r="A150" s="5" t="s">
        <v>209</v>
      </c>
      <c r="B150" s="23" t="s">
        <v>179</v>
      </c>
      <c r="C150" s="27">
        <v>0</v>
      </c>
      <c r="D150" s="27" t="s">
        <v>1274</v>
      </c>
      <c r="E150" s="23"/>
      <c r="F150" s="31">
        <f t="shared" si="7"/>
        <v>0</v>
      </c>
      <c r="G150" s="31" t="str">
        <f t="shared" si="8"/>
        <v/>
      </c>
      <c r="H150" s="2"/>
      <c r="L150" s="2"/>
      <c r="M150" s="2"/>
      <c r="N150" s="3"/>
    </row>
    <row r="151" spans="1:14" x14ac:dyDescent="0.25">
      <c r="A151" s="5" t="s">
        <v>210</v>
      </c>
      <c r="B151" s="5" t="s">
        <v>2761</v>
      </c>
      <c r="C151" s="27">
        <v>0</v>
      </c>
      <c r="D151" s="27" t="s">
        <v>1274</v>
      </c>
      <c r="E151" s="23"/>
      <c r="F151" s="31">
        <f t="shared" si="7"/>
        <v>0</v>
      </c>
      <c r="G151" s="31" t="str">
        <f t="shared" si="8"/>
        <v/>
      </c>
      <c r="H151" s="2"/>
      <c r="L151" s="2"/>
      <c r="M151" s="2"/>
      <c r="N151" s="3"/>
    </row>
    <row r="152" spans="1:14" x14ac:dyDescent="0.25">
      <c r="A152" s="5" t="s">
        <v>211</v>
      </c>
      <c r="B152" s="43" t="s">
        <v>181</v>
      </c>
      <c r="C152" s="27">
        <v>0</v>
      </c>
      <c r="D152" s="27" t="s">
        <v>1274</v>
      </c>
      <c r="E152" s="23"/>
      <c r="F152" s="31">
        <f t="shared" si="7"/>
        <v>0</v>
      </c>
      <c r="G152" s="31" t="str">
        <f t="shared" si="8"/>
        <v/>
      </c>
      <c r="H152" s="2"/>
      <c r="L152" s="2"/>
      <c r="M152" s="2"/>
      <c r="N152" s="3"/>
    </row>
    <row r="153" spans="1:14" x14ac:dyDescent="0.25">
      <c r="A153" s="5" t="s">
        <v>212</v>
      </c>
      <c r="B153" s="23" t="s">
        <v>183</v>
      </c>
      <c r="C153" s="27">
        <v>0</v>
      </c>
      <c r="D153" s="27" t="s">
        <v>1274</v>
      </c>
      <c r="E153" s="23"/>
      <c r="F153" s="31">
        <f t="shared" si="7"/>
        <v>0</v>
      </c>
      <c r="G153" s="31" t="str">
        <f t="shared" si="8"/>
        <v/>
      </c>
      <c r="H153" s="2"/>
      <c r="L153" s="2"/>
      <c r="M153" s="2"/>
      <c r="N153" s="3"/>
    </row>
    <row r="154" spans="1:14" x14ac:dyDescent="0.25">
      <c r="A154" s="5" t="s">
        <v>213</v>
      </c>
      <c r="B154" s="23" t="s">
        <v>185</v>
      </c>
      <c r="C154" s="27">
        <v>0</v>
      </c>
      <c r="D154" s="27" t="s">
        <v>1274</v>
      </c>
      <c r="E154" s="23"/>
      <c r="F154" s="31">
        <f t="shared" si="7"/>
        <v>0</v>
      </c>
      <c r="G154" s="31" t="str">
        <f t="shared" si="8"/>
        <v/>
      </c>
      <c r="H154" s="2"/>
      <c r="L154" s="2"/>
      <c r="M154" s="2"/>
      <c r="N154" s="3"/>
    </row>
    <row r="155" spans="1:14" x14ac:dyDescent="0.25">
      <c r="A155" s="5" t="s">
        <v>214</v>
      </c>
      <c r="B155" s="23" t="s">
        <v>187</v>
      </c>
      <c r="C155" s="27">
        <v>0</v>
      </c>
      <c r="D155" s="27" t="s">
        <v>1274</v>
      </c>
      <c r="E155" s="23"/>
      <c r="F155" s="31">
        <f t="shared" si="7"/>
        <v>0</v>
      </c>
      <c r="G155" s="31" t="str">
        <f t="shared" si="8"/>
        <v/>
      </c>
      <c r="H155" s="2"/>
      <c r="L155" s="2"/>
      <c r="M155" s="2"/>
      <c r="N155" s="3"/>
    </row>
    <row r="156" spans="1:14" outlineLevel="1" x14ac:dyDescent="0.25">
      <c r="A156" s="5" t="s">
        <v>215</v>
      </c>
      <c r="B156" s="23" t="s">
        <v>77</v>
      </c>
      <c r="C156" s="27">
        <v>0</v>
      </c>
      <c r="D156" s="27" t="s">
        <v>1274</v>
      </c>
      <c r="E156" s="23"/>
      <c r="F156" s="31">
        <f t="shared" si="7"/>
        <v>0</v>
      </c>
      <c r="H156" s="2"/>
      <c r="L156" s="2"/>
      <c r="M156" s="2"/>
      <c r="N156" s="3"/>
    </row>
    <row r="157" spans="1:14" outlineLevel="1" x14ac:dyDescent="0.25">
      <c r="A157" s="5" t="s">
        <v>216</v>
      </c>
      <c r="B157" s="44" t="s">
        <v>79</v>
      </c>
      <c r="C157" s="27">
        <f>SUM(C138:C156)</f>
        <v>3600</v>
      </c>
      <c r="D157" s="27">
        <f>SUM(D138:D156)</f>
        <v>0</v>
      </c>
      <c r="E157" s="23"/>
      <c r="F157" s="28">
        <f>SUM(F138:F156)</f>
        <v>1</v>
      </c>
      <c r="G157" s="28">
        <f>SUM(G138:G156)</f>
        <v>0</v>
      </c>
      <c r="H157" s="2"/>
      <c r="L157" s="2"/>
      <c r="M157" s="2"/>
      <c r="N157" s="3"/>
    </row>
    <row r="158" spans="1:14" outlineLevel="1" x14ac:dyDescent="0.25">
      <c r="A158" s="5" t="s">
        <v>217</v>
      </c>
      <c r="B158" s="37"/>
      <c r="C158" s="27"/>
      <c r="D158" s="27"/>
      <c r="E158" s="23"/>
      <c r="F158" s="31" t="str">
        <f>IF($C$157=0,"",IF(C158="[for completion]","",IF(C158="","",C158/$C$157)))</f>
        <v/>
      </c>
      <c r="G158" s="31" t="str">
        <f>IF($D$157=0,"",IF(D158="[for completion]","",IF(D158="","",D158/$D$157)))</f>
        <v/>
      </c>
      <c r="H158" s="2"/>
      <c r="L158" s="2"/>
      <c r="M158" s="2"/>
      <c r="N158" s="3"/>
    </row>
    <row r="159" spans="1:14" outlineLevel="1" x14ac:dyDescent="0.25">
      <c r="A159" s="5" t="s">
        <v>218</v>
      </c>
      <c r="B159" s="37"/>
      <c r="C159" s="27"/>
      <c r="D159" s="27"/>
      <c r="E159" s="23"/>
      <c r="F159" s="31" t="str">
        <f>IF($C$157=0,"",IF(C159="[for completion]","",IF(C159="","",C159/$C$157)))</f>
        <v/>
      </c>
      <c r="G159" s="31" t="str">
        <f>IF($D$157=0,"",IF(D159="[for completion]","",IF(D159="","",D159/$D$157)))</f>
        <v/>
      </c>
      <c r="H159" s="2"/>
      <c r="L159" s="2"/>
      <c r="M159" s="2"/>
      <c r="N159" s="3"/>
    </row>
    <row r="160" spans="1:14" outlineLevel="1" x14ac:dyDescent="0.25">
      <c r="A160" s="5" t="s">
        <v>219</v>
      </c>
      <c r="B160" s="37"/>
      <c r="C160" s="27"/>
      <c r="D160" s="27"/>
      <c r="E160" s="23"/>
      <c r="F160" s="31" t="str">
        <f>IF($C$157=0,"",IF(C160="[for completion]","",IF(C160="","",C160/$C$157)))</f>
        <v/>
      </c>
      <c r="G160" s="31" t="str">
        <f>IF($D$157=0,"",IF(D160="[for completion]","",IF(D160="","",D160/$D$157)))</f>
        <v/>
      </c>
      <c r="H160" s="2"/>
      <c r="L160" s="2"/>
      <c r="M160" s="2"/>
      <c r="N160" s="3"/>
    </row>
    <row r="161" spans="1:14" outlineLevel="1" x14ac:dyDescent="0.25">
      <c r="A161" s="5" t="s">
        <v>220</v>
      </c>
      <c r="B161" s="37"/>
      <c r="C161" s="27"/>
      <c r="D161" s="27"/>
      <c r="E161" s="23"/>
      <c r="F161" s="31" t="str">
        <f>IF($C$157=0,"",IF(C161="[for completion]","",IF(C161="","",C161/$C$157)))</f>
        <v/>
      </c>
      <c r="G161" s="31" t="str">
        <f>IF($D$157=0,"",IF(D161="[for completion]","",IF(D161="","",D161/$D$157)))</f>
        <v/>
      </c>
      <c r="H161" s="2"/>
      <c r="L161" s="2"/>
      <c r="M161" s="2"/>
      <c r="N161" s="3"/>
    </row>
    <row r="162" spans="1:14" outlineLevel="1" x14ac:dyDescent="0.25">
      <c r="A162" s="5" t="s">
        <v>221</v>
      </c>
      <c r="B162" s="37"/>
      <c r="C162" s="27"/>
      <c r="D162" s="27"/>
      <c r="E162" s="23"/>
      <c r="F162" s="31" t="str">
        <f>IF($C$157=0,"",IF(C162="[for completion]","",IF(C162="","",C162/$C$157)))</f>
        <v/>
      </c>
      <c r="G162" s="31" t="str">
        <f>IF($D$157=0,"",IF(D162="[for completion]","",IF(D162="","",D162/$D$157)))</f>
        <v/>
      </c>
      <c r="H162" s="2"/>
      <c r="L162" s="2"/>
      <c r="M162" s="2"/>
      <c r="N162" s="3"/>
    </row>
    <row r="163" spans="1:14" x14ac:dyDescent="0.25">
      <c r="A163" s="142"/>
      <c r="B163" s="143" t="s">
        <v>1468</v>
      </c>
      <c r="C163" s="146" t="s">
        <v>152</v>
      </c>
      <c r="D163" s="146" t="s">
        <v>153</v>
      </c>
      <c r="E163" s="144"/>
      <c r="F163" s="146" t="s">
        <v>154</v>
      </c>
      <c r="G163" s="146" t="s">
        <v>155</v>
      </c>
      <c r="H163" s="2"/>
      <c r="L163" s="2"/>
      <c r="M163" s="2"/>
      <c r="N163" s="3"/>
    </row>
    <row r="164" spans="1:14" x14ac:dyDescent="0.25">
      <c r="A164" s="5" t="s">
        <v>222</v>
      </c>
      <c r="B164" s="2" t="s">
        <v>223</v>
      </c>
      <c r="C164" s="27">
        <v>2600</v>
      </c>
      <c r="D164" s="27">
        <v>2500</v>
      </c>
      <c r="E164" s="160"/>
      <c r="F164" s="31">
        <f>IF($C$167=0,"",IF(C164="[for completion]","",IF(C164="","",C164/$C$167)))</f>
        <v>0.72222222222222221</v>
      </c>
      <c r="G164" s="31">
        <f>IF($D$167=0,"",IF(D164="[for completion]","",IF(D164="","",D164/$D$167)))</f>
        <v>0.69444444444444442</v>
      </c>
      <c r="H164" s="2"/>
      <c r="L164" s="2"/>
      <c r="M164" s="2"/>
      <c r="N164" s="3"/>
    </row>
    <row r="165" spans="1:14" x14ac:dyDescent="0.25">
      <c r="A165" s="5" t="s">
        <v>224</v>
      </c>
      <c r="B165" s="2" t="s">
        <v>225</v>
      </c>
      <c r="C165" s="27">
        <v>1000</v>
      </c>
      <c r="D165" s="27">
        <v>1100</v>
      </c>
      <c r="E165" s="160"/>
      <c r="F165" s="31">
        <f>IF($C$167=0,"",IF(C165="[for completion]","",IF(C165="","",C165/$C$167)))</f>
        <v>0.27777777777777779</v>
      </c>
      <c r="G165" s="31">
        <f>IF($D$167=0,"",IF(D165="[for completion]","",IF(D165="","",D165/$D$167)))</f>
        <v>0.30555555555555558</v>
      </c>
      <c r="H165" s="2"/>
      <c r="L165" s="2"/>
      <c r="M165" s="2"/>
      <c r="N165" s="3"/>
    </row>
    <row r="166" spans="1:14" x14ac:dyDescent="0.25">
      <c r="A166" s="5" t="s">
        <v>226</v>
      </c>
      <c r="B166" s="2" t="s">
        <v>77</v>
      </c>
      <c r="C166" s="27">
        <v>0</v>
      </c>
      <c r="D166" s="27">
        <v>0</v>
      </c>
      <c r="E166" s="39"/>
      <c r="F166" s="31">
        <f>IF($C$167=0,"",IF(C166="[for completion]","",IF(C166="","",C166/$C$167)))</f>
        <v>0</v>
      </c>
      <c r="G166" s="31">
        <f>IF($D$167=0,"",IF(D166="[for completion]","",IF(D166="","",D166/$D$167)))</f>
        <v>0</v>
      </c>
      <c r="H166" s="2"/>
      <c r="L166" s="2"/>
      <c r="M166" s="2"/>
      <c r="N166" s="3"/>
    </row>
    <row r="167" spans="1:14" x14ac:dyDescent="0.25">
      <c r="A167" s="5" t="s">
        <v>227</v>
      </c>
      <c r="B167" s="51" t="s">
        <v>79</v>
      </c>
      <c r="C167" s="52">
        <f>SUM(C164:C166)</f>
        <v>3600</v>
      </c>
      <c r="D167" s="52">
        <f>SUM(D164:D166)</f>
        <v>3600</v>
      </c>
      <c r="E167" s="50"/>
      <c r="F167" s="53">
        <f>SUM(F164:F166)</f>
        <v>1</v>
      </c>
      <c r="G167" s="53">
        <f>SUM(G164:G166)</f>
        <v>1</v>
      </c>
      <c r="H167" s="2"/>
      <c r="L167" s="2"/>
      <c r="M167" s="2"/>
      <c r="N167" s="3"/>
    </row>
    <row r="168" spans="1:14" outlineLevel="1" x14ac:dyDescent="0.25">
      <c r="A168" s="5" t="s">
        <v>228</v>
      </c>
      <c r="B168" s="51"/>
      <c r="C168" s="52"/>
      <c r="D168" s="52"/>
      <c r="E168" s="50"/>
      <c r="F168" s="50"/>
      <c r="G168" s="43"/>
      <c r="H168" s="2"/>
      <c r="L168" s="2"/>
      <c r="M168" s="2"/>
      <c r="N168" s="3"/>
    </row>
    <row r="169" spans="1:14" outlineLevel="1" x14ac:dyDescent="0.25">
      <c r="A169" s="5" t="s">
        <v>229</v>
      </c>
      <c r="B169" s="51"/>
      <c r="C169" s="52"/>
      <c r="D169" s="52"/>
      <c r="E169" s="50"/>
      <c r="F169" s="50"/>
      <c r="G169" s="43"/>
      <c r="H169" s="2"/>
      <c r="L169" s="2"/>
      <c r="M169" s="2"/>
      <c r="N169" s="3"/>
    </row>
    <row r="170" spans="1:14" outlineLevel="1" x14ac:dyDescent="0.25">
      <c r="A170" s="5" t="s">
        <v>230</v>
      </c>
      <c r="B170" s="51"/>
      <c r="C170" s="52"/>
      <c r="D170" s="52"/>
      <c r="E170" s="50"/>
      <c r="F170" s="50"/>
      <c r="G170" s="43"/>
      <c r="H170" s="2"/>
      <c r="L170" s="2"/>
      <c r="M170" s="2"/>
      <c r="N170" s="3"/>
    </row>
    <row r="171" spans="1:14" outlineLevel="1" x14ac:dyDescent="0.25">
      <c r="A171" s="5" t="s">
        <v>231</v>
      </c>
      <c r="B171" s="51"/>
      <c r="C171" s="52"/>
      <c r="D171" s="52"/>
      <c r="E171" s="50"/>
      <c r="F171" s="50"/>
      <c r="G171" s="43"/>
      <c r="H171" s="2"/>
      <c r="L171" s="2"/>
      <c r="M171" s="2"/>
      <c r="N171" s="3"/>
    </row>
    <row r="172" spans="1:14" outlineLevel="1" x14ac:dyDescent="0.25">
      <c r="A172" s="5" t="s">
        <v>232</v>
      </c>
      <c r="B172" s="51"/>
      <c r="C172" s="52"/>
      <c r="D172" s="52"/>
      <c r="E172" s="50"/>
      <c r="F172" s="50"/>
      <c r="G172" s="43"/>
      <c r="H172" s="2"/>
      <c r="L172" s="2"/>
      <c r="M172" s="2"/>
      <c r="N172" s="3"/>
    </row>
    <row r="173" spans="1:14" ht="15" customHeight="1" x14ac:dyDescent="0.25">
      <c r="A173" s="142"/>
      <c r="B173" s="143" t="s">
        <v>1389</v>
      </c>
      <c r="C173" s="142" t="s">
        <v>41</v>
      </c>
      <c r="D173" s="142"/>
      <c r="E173" s="144"/>
      <c r="F173" s="144" t="s">
        <v>233</v>
      </c>
      <c r="G173" s="145"/>
      <c r="H173" s="2"/>
      <c r="L173" s="2"/>
      <c r="M173" s="2"/>
      <c r="N173" s="3"/>
    </row>
    <row r="174" spans="1:14" ht="28.35" customHeight="1" x14ac:dyDescent="0.25">
      <c r="A174" s="5" t="s">
        <v>234</v>
      </c>
      <c r="B174" s="23" t="s">
        <v>235</v>
      </c>
      <c r="C174" s="27">
        <f>+C56</f>
        <v>210.55691390999999</v>
      </c>
      <c r="D174" s="160"/>
      <c r="E174" s="164"/>
      <c r="F174" s="31">
        <f t="shared" ref="F174:F179" si="9">IF($C$179=0,"",IF(C174="[for completion]","",C174/$C$179))</f>
        <v>1</v>
      </c>
      <c r="G174" s="32"/>
      <c r="H174" s="2"/>
      <c r="L174" s="2"/>
      <c r="M174" s="2"/>
      <c r="N174" s="3"/>
    </row>
    <row r="175" spans="1:14" ht="30.75" customHeight="1" x14ac:dyDescent="0.25">
      <c r="A175" s="5" t="s">
        <v>236</v>
      </c>
      <c r="B175" s="23" t="s">
        <v>237</v>
      </c>
      <c r="C175" s="27">
        <v>0</v>
      </c>
      <c r="E175" s="39"/>
      <c r="F175" s="31">
        <f t="shared" si="9"/>
        <v>0</v>
      </c>
      <c r="G175" s="32"/>
      <c r="H175" s="2"/>
      <c r="L175" s="2"/>
      <c r="M175" s="2"/>
      <c r="N175" s="3"/>
    </row>
    <row r="176" spans="1:14" x14ac:dyDescent="0.25">
      <c r="A176" s="5" t="s">
        <v>238</v>
      </c>
      <c r="B176" s="23" t="s">
        <v>239</v>
      </c>
      <c r="C176" s="27">
        <v>0</v>
      </c>
      <c r="E176" s="39"/>
      <c r="F176" s="31">
        <f t="shared" si="9"/>
        <v>0</v>
      </c>
      <c r="G176" s="32"/>
      <c r="H176" s="2"/>
      <c r="L176" s="2"/>
      <c r="M176" s="2"/>
      <c r="N176" s="3"/>
    </row>
    <row r="177" spans="1:14" x14ac:dyDescent="0.25">
      <c r="A177" s="5" t="s">
        <v>240</v>
      </c>
      <c r="B177" s="23" t="s">
        <v>241</v>
      </c>
      <c r="C177" s="27">
        <v>0</v>
      </c>
      <c r="E177" s="39"/>
      <c r="F177" s="31">
        <f t="shared" si="9"/>
        <v>0</v>
      </c>
      <c r="G177" s="32"/>
      <c r="H177" s="2"/>
      <c r="L177" s="2"/>
      <c r="M177" s="2"/>
      <c r="N177" s="3"/>
    </row>
    <row r="178" spans="1:14" x14ac:dyDescent="0.25">
      <c r="A178" s="5" t="s">
        <v>242</v>
      </c>
      <c r="B178" s="23" t="s">
        <v>77</v>
      </c>
      <c r="C178" s="27">
        <v>0</v>
      </c>
      <c r="E178" s="39"/>
      <c r="F178" s="31">
        <f t="shared" si="9"/>
        <v>0</v>
      </c>
      <c r="G178" s="32"/>
      <c r="H178" s="2"/>
      <c r="L178" s="2"/>
      <c r="M178" s="2"/>
      <c r="N178" s="3"/>
    </row>
    <row r="179" spans="1:14" x14ac:dyDescent="0.25">
      <c r="A179" s="5" t="s">
        <v>243</v>
      </c>
      <c r="B179" s="44" t="s">
        <v>79</v>
      </c>
      <c r="C179" s="35">
        <f>SUM(C174:C178)</f>
        <v>210.55691390999999</v>
      </c>
      <c r="E179" s="39"/>
      <c r="F179" s="31">
        <f t="shared" si="9"/>
        <v>1</v>
      </c>
      <c r="G179" s="32"/>
      <c r="H179" s="2"/>
      <c r="L179" s="2"/>
      <c r="M179" s="2"/>
      <c r="N179" s="3"/>
    </row>
    <row r="180" spans="1:14" outlineLevel="1" x14ac:dyDescent="0.25">
      <c r="A180" s="5" t="s">
        <v>244</v>
      </c>
      <c r="B180" s="54" t="s">
        <v>245</v>
      </c>
      <c r="C180" s="27"/>
      <c r="E180" s="39"/>
      <c r="F180" s="31"/>
      <c r="G180" s="32"/>
      <c r="H180" s="2"/>
      <c r="L180" s="2"/>
      <c r="M180" s="2"/>
      <c r="N180" s="3"/>
    </row>
    <row r="181" spans="1:14" s="54" customFormat="1" ht="30" outlineLevel="1" x14ac:dyDescent="0.25">
      <c r="A181" s="5" t="s">
        <v>246</v>
      </c>
      <c r="B181" s="54" t="s">
        <v>247</v>
      </c>
      <c r="C181" s="55"/>
      <c r="F181" s="31"/>
    </row>
    <row r="182" spans="1:14" ht="30" outlineLevel="1" x14ac:dyDescent="0.25">
      <c r="A182" s="5" t="s">
        <v>248</v>
      </c>
      <c r="B182" s="54" t="s">
        <v>249</v>
      </c>
      <c r="C182" s="27"/>
      <c r="E182" s="39"/>
      <c r="F182" s="31"/>
      <c r="G182" s="32"/>
      <c r="H182" s="2"/>
      <c r="L182" s="2"/>
      <c r="M182" s="2"/>
      <c r="N182" s="3"/>
    </row>
    <row r="183" spans="1:14" outlineLevel="1" x14ac:dyDescent="0.25">
      <c r="A183" s="5" t="s">
        <v>250</v>
      </c>
      <c r="B183" s="54" t="s">
        <v>251</v>
      </c>
      <c r="C183" s="27"/>
      <c r="E183" s="39"/>
      <c r="F183" s="31"/>
      <c r="G183" s="32"/>
      <c r="H183" s="2"/>
      <c r="L183" s="2"/>
      <c r="M183" s="2"/>
      <c r="N183" s="3"/>
    </row>
    <row r="184" spans="1:14" s="54" customFormat="1" ht="30" outlineLevel="1" x14ac:dyDescent="0.25">
      <c r="A184" s="5" t="s">
        <v>252</v>
      </c>
      <c r="B184" s="54" t="s">
        <v>253</v>
      </c>
      <c r="C184" s="55"/>
      <c r="F184" s="31"/>
    </row>
    <row r="185" spans="1:14" ht="30" outlineLevel="1" x14ac:dyDescent="0.25">
      <c r="A185" s="5" t="s">
        <v>254</v>
      </c>
      <c r="B185" s="54" t="s">
        <v>255</v>
      </c>
      <c r="C185" s="27"/>
      <c r="E185" s="39"/>
      <c r="F185" s="31"/>
      <c r="G185" s="32"/>
      <c r="H185" s="2"/>
      <c r="L185" s="2"/>
      <c r="M185" s="2"/>
      <c r="N185" s="3"/>
    </row>
    <row r="186" spans="1:14" outlineLevel="1" x14ac:dyDescent="0.25">
      <c r="A186" s="5" t="s">
        <v>256</v>
      </c>
      <c r="B186" s="54" t="s">
        <v>257</v>
      </c>
      <c r="C186" s="27"/>
      <c r="E186" s="39"/>
      <c r="F186" s="31"/>
      <c r="G186" s="32"/>
      <c r="H186" s="2"/>
      <c r="L186" s="2"/>
      <c r="M186" s="2"/>
      <c r="N186" s="3"/>
    </row>
    <row r="187" spans="1:14" outlineLevel="1" x14ac:dyDescent="0.25">
      <c r="A187" s="5" t="s">
        <v>258</v>
      </c>
      <c r="B187" s="54" t="s">
        <v>259</v>
      </c>
      <c r="C187" s="27"/>
      <c r="E187" s="39"/>
      <c r="F187" s="31"/>
      <c r="G187" s="32"/>
      <c r="H187" s="2"/>
      <c r="L187" s="2"/>
      <c r="M187" s="2"/>
      <c r="N187" s="3"/>
    </row>
    <row r="188" spans="1:14" outlineLevel="1" x14ac:dyDescent="0.25">
      <c r="A188" s="5" t="s">
        <v>260</v>
      </c>
      <c r="B188" s="54"/>
      <c r="E188" s="39"/>
      <c r="F188" s="32"/>
      <c r="G188" s="32"/>
      <c r="H188" s="2"/>
      <c r="L188" s="2"/>
      <c r="M188" s="2"/>
      <c r="N188" s="3"/>
    </row>
    <row r="189" spans="1:14" outlineLevel="1" x14ac:dyDescent="0.25">
      <c r="A189" s="5" t="s">
        <v>261</v>
      </c>
      <c r="B189" s="54"/>
      <c r="E189" s="39"/>
      <c r="F189" s="32"/>
      <c r="G189" s="32"/>
      <c r="H189" s="2"/>
      <c r="L189" s="2"/>
      <c r="M189" s="2"/>
      <c r="N189" s="3"/>
    </row>
    <row r="190" spans="1:14" outlineLevel="1" x14ac:dyDescent="0.25">
      <c r="A190" s="5" t="s">
        <v>262</v>
      </c>
      <c r="B190" s="54"/>
      <c r="E190" s="39"/>
      <c r="F190" s="32"/>
      <c r="G190" s="32"/>
      <c r="H190" s="2"/>
      <c r="L190" s="2"/>
      <c r="M190" s="2"/>
      <c r="N190" s="3"/>
    </row>
    <row r="191" spans="1:14" outlineLevel="1" x14ac:dyDescent="0.25">
      <c r="A191" s="5" t="s">
        <v>263</v>
      </c>
      <c r="B191" s="37"/>
      <c r="E191" s="39"/>
      <c r="F191" s="32"/>
      <c r="G191" s="32"/>
      <c r="H191" s="2"/>
      <c r="L191" s="2"/>
      <c r="M191" s="2"/>
      <c r="N191" s="3"/>
    </row>
    <row r="192" spans="1:14" ht="15" customHeight="1" x14ac:dyDescent="0.25">
      <c r="A192" s="142"/>
      <c r="B192" s="143" t="s">
        <v>264</v>
      </c>
      <c r="C192" s="142" t="s">
        <v>41</v>
      </c>
      <c r="D192" s="142"/>
      <c r="E192" s="144"/>
      <c r="F192" s="145" t="s">
        <v>233</v>
      </c>
      <c r="G192" s="145"/>
      <c r="H192" s="2"/>
      <c r="L192" s="2"/>
      <c r="M192" s="2"/>
      <c r="N192" s="3"/>
    </row>
    <row r="193" spans="1:14" x14ac:dyDescent="0.25">
      <c r="A193" s="5" t="s">
        <v>265</v>
      </c>
      <c r="B193" s="23" t="s">
        <v>266</v>
      </c>
      <c r="C193" s="27">
        <f>C174</f>
        <v>210.55691390999999</v>
      </c>
      <c r="D193" s="164"/>
      <c r="E193" s="30"/>
      <c r="F193" s="31">
        <v>1</v>
      </c>
      <c r="G193" s="32"/>
      <c r="H193" s="2"/>
      <c r="L193" s="2"/>
      <c r="M193" s="2"/>
      <c r="N193" s="3"/>
    </row>
    <row r="194" spans="1:14" x14ac:dyDescent="0.25">
      <c r="A194" s="5" t="s">
        <v>267</v>
      </c>
      <c r="B194" s="23" t="s">
        <v>268</v>
      </c>
      <c r="C194" s="27">
        <v>0</v>
      </c>
      <c r="E194" s="39"/>
      <c r="F194" s="31">
        <f t="shared" ref="F194:F207" si="10">IF($C$209=0,"",IF(C194="[for completion]","",C194/$C$209))</f>
        <v>0</v>
      </c>
      <c r="G194" s="39"/>
      <c r="H194" s="2"/>
      <c r="L194" s="2"/>
      <c r="M194" s="2"/>
      <c r="N194" s="3"/>
    </row>
    <row r="195" spans="1:14" x14ac:dyDescent="0.25">
      <c r="A195" s="5" t="s">
        <v>269</v>
      </c>
      <c r="B195" s="23" t="s">
        <v>270</v>
      </c>
      <c r="C195" s="27">
        <v>0</v>
      </c>
      <c r="E195" s="39"/>
      <c r="F195" s="31">
        <f t="shared" si="10"/>
        <v>0</v>
      </c>
      <c r="G195" s="39"/>
      <c r="H195" s="2"/>
      <c r="L195" s="2"/>
      <c r="M195" s="2"/>
      <c r="N195" s="3"/>
    </row>
    <row r="196" spans="1:14" x14ac:dyDescent="0.25">
      <c r="A196" s="5" t="s">
        <v>271</v>
      </c>
      <c r="B196" s="23" t="s">
        <v>272</v>
      </c>
      <c r="C196" s="27">
        <v>0</v>
      </c>
      <c r="E196" s="39"/>
      <c r="F196" s="31">
        <f t="shared" si="10"/>
        <v>0</v>
      </c>
      <c r="G196" s="39"/>
      <c r="H196" s="2"/>
      <c r="L196" s="2"/>
      <c r="M196" s="2"/>
      <c r="N196" s="3"/>
    </row>
    <row r="197" spans="1:14" x14ac:dyDescent="0.25">
      <c r="A197" s="5" t="s">
        <v>273</v>
      </c>
      <c r="B197" s="23" t="s">
        <v>274</v>
      </c>
      <c r="C197" s="27">
        <v>0</v>
      </c>
      <c r="E197" s="39"/>
      <c r="F197" s="31">
        <f t="shared" si="10"/>
        <v>0</v>
      </c>
      <c r="G197" s="39"/>
      <c r="H197" s="2"/>
      <c r="L197" s="2"/>
      <c r="M197" s="2"/>
      <c r="N197" s="3"/>
    </row>
    <row r="198" spans="1:14" x14ac:dyDescent="0.25">
      <c r="A198" s="5" t="s">
        <v>275</v>
      </c>
      <c r="B198" s="5" t="s">
        <v>621</v>
      </c>
      <c r="C198" s="27">
        <v>0</v>
      </c>
      <c r="E198" s="39"/>
      <c r="F198" s="31">
        <f t="shared" si="10"/>
        <v>0</v>
      </c>
      <c r="G198" s="39"/>
      <c r="H198" s="2"/>
      <c r="L198" s="2"/>
      <c r="M198" s="2"/>
      <c r="N198" s="3"/>
    </row>
    <row r="199" spans="1:14" x14ac:dyDescent="0.25">
      <c r="A199" s="5" t="s">
        <v>277</v>
      </c>
      <c r="B199" s="23" t="s">
        <v>276</v>
      </c>
      <c r="C199" s="27">
        <v>0</v>
      </c>
      <c r="E199" s="39"/>
      <c r="F199" s="31">
        <f t="shared" si="10"/>
        <v>0</v>
      </c>
      <c r="G199" s="39"/>
      <c r="H199" s="2"/>
      <c r="L199" s="2"/>
      <c r="M199" s="2"/>
      <c r="N199" s="3"/>
    </row>
    <row r="200" spans="1:14" x14ac:dyDescent="0.25">
      <c r="A200" s="5" t="s">
        <v>279</v>
      </c>
      <c r="B200" s="23" t="s">
        <v>278</v>
      </c>
      <c r="C200" s="27">
        <v>0</v>
      </c>
      <c r="E200" s="39"/>
      <c r="F200" s="31">
        <f t="shared" si="10"/>
        <v>0</v>
      </c>
      <c r="G200" s="39"/>
      <c r="H200" s="2"/>
      <c r="L200" s="2"/>
      <c r="M200" s="2"/>
      <c r="N200" s="3"/>
    </row>
    <row r="201" spans="1:14" x14ac:dyDescent="0.25">
      <c r="A201" s="5" t="s">
        <v>281</v>
      </c>
      <c r="B201" s="23" t="s">
        <v>280</v>
      </c>
      <c r="C201" s="27">
        <v>0</v>
      </c>
      <c r="E201" s="39"/>
      <c r="F201" s="31">
        <f t="shared" si="10"/>
        <v>0</v>
      </c>
      <c r="G201" s="39"/>
      <c r="H201" s="2"/>
      <c r="L201" s="2"/>
      <c r="M201" s="2"/>
      <c r="N201" s="3"/>
    </row>
    <row r="202" spans="1:14" x14ac:dyDescent="0.25">
      <c r="A202" s="5" t="s">
        <v>283</v>
      </c>
      <c r="B202" s="23" t="s">
        <v>282</v>
      </c>
      <c r="C202" s="27">
        <v>0</v>
      </c>
      <c r="E202" s="39"/>
      <c r="F202" s="31">
        <f t="shared" si="10"/>
        <v>0</v>
      </c>
      <c r="G202" s="39"/>
      <c r="H202" s="2"/>
      <c r="L202" s="2"/>
      <c r="M202" s="2"/>
      <c r="N202" s="3"/>
    </row>
    <row r="203" spans="1:14" x14ac:dyDescent="0.25">
      <c r="A203" s="5" t="s">
        <v>285</v>
      </c>
      <c r="B203" s="23" t="s">
        <v>284</v>
      </c>
      <c r="C203" s="27">
        <v>0</v>
      </c>
      <c r="E203" s="39"/>
      <c r="F203" s="31">
        <f t="shared" si="10"/>
        <v>0</v>
      </c>
      <c r="G203" s="39"/>
      <c r="H203" s="2"/>
      <c r="L203" s="2"/>
      <c r="M203" s="2"/>
      <c r="N203" s="3"/>
    </row>
    <row r="204" spans="1:14" x14ac:dyDescent="0.25">
      <c r="A204" s="5" t="s">
        <v>287</v>
      </c>
      <c r="B204" s="23" t="s">
        <v>286</v>
      </c>
      <c r="C204" s="27">
        <v>0</v>
      </c>
      <c r="E204" s="39"/>
      <c r="F204" s="31">
        <f t="shared" si="10"/>
        <v>0</v>
      </c>
      <c r="G204" s="39"/>
      <c r="H204" s="2"/>
      <c r="L204" s="2"/>
      <c r="M204" s="2"/>
      <c r="N204" s="3"/>
    </row>
    <row r="205" spans="1:14" x14ac:dyDescent="0.25">
      <c r="A205" s="5" t="s">
        <v>289</v>
      </c>
      <c r="B205" s="23" t="s">
        <v>288</v>
      </c>
      <c r="C205" s="27">
        <v>0</v>
      </c>
      <c r="E205" s="39"/>
      <c r="F205" s="31">
        <f t="shared" si="10"/>
        <v>0</v>
      </c>
      <c r="G205" s="39"/>
      <c r="H205" s="2"/>
      <c r="L205" s="2"/>
      <c r="M205" s="2"/>
      <c r="N205" s="3"/>
    </row>
    <row r="206" spans="1:14" x14ac:dyDescent="0.25">
      <c r="A206" s="5" t="s">
        <v>291</v>
      </c>
      <c r="B206" s="23" t="s">
        <v>290</v>
      </c>
      <c r="C206" s="27">
        <v>0</v>
      </c>
      <c r="E206" s="39"/>
      <c r="F206" s="31">
        <f t="shared" si="10"/>
        <v>0</v>
      </c>
      <c r="G206" s="39"/>
      <c r="H206" s="2"/>
      <c r="L206" s="2"/>
      <c r="M206" s="2"/>
      <c r="N206" s="3"/>
    </row>
    <row r="207" spans="1:14" x14ac:dyDescent="0.25">
      <c r="A207" s="5" t="s">
        <v>292</v>
      </c>
      <c r="B207" s="23" t="s">
        <v>77</v>
      </c>
      <c r="C207" s="27">
        <v>0</v>
      </c>
      <c r="F207" s="31">
        <f t="shared" si="10"/>
        <v>0</v>
      </c>
      <c r="G207" s="39"/>
      <c r="H207" s="2"/>
      <c r="L207" s="2"/>
      <c r="M207" s="2"/>
      <c r="N207" s="3"/>
    </row>
    <row r="208" spans="1:14" x14ac:dyDescent="0.25">
      <c r="A208" s="5" t="s">
        <v>294</v>
      </c>
      <c r="B208" s="34" t="s">
        <v>293</v>
      </c>
      <c r="C208" s="27">
        <v>0</v>
      </c>
      <c r="E208" s="39"/>
      <c r="F208" s="31"/>
      <c r="G208" s="39"/>
      <c r="H208" s="2"/>
      <c r="L208" s="2"/>
      <c r="M208" s="2"/>
      <c r="N208" s="3"/>
    </row>
    <row r="209" spans="1:14" outlineLevel="1" x14ac:dyDescent="0.25">
      <c r="A209" s="5" t="s">
        <v>295</v>
      </c>
      <c r="B209" s="44" t="s">
        <v>79</v>
      </c>
      <c r="C209" s="35">
        <f>SUM(C193:C207)</f>
        <v>210.55691390999999</v>
      </c>
      <c r="D209" s="23"/>
      <c r="E209" s="39"/>
      <c r="F209" s="36">
        <f>SUM(F193:F206)</f>
        <v>1</v>
      </c>
      <c r="G209" s="39"/>
      <c r="H209" s="2"/>
      <c r="L209" s="2"/>
      <c r="M209" s="2"/>
      <c r="N209" s="3"/>
    </row>
    <row r="210" spans="1:14" outlineLevel="1" x14ac:dyDescent="0.25">
      <c r="A210" s="5" t="s">
        <v>296</v>
      </c>
      <c r="B210" s="37"/>
      <c r="C210" s="27"/>
      <c r="E210" s="39"/>
      <c r="F210" s="31"/>
      <c r="G210" s="39"/>
      <c r="H210" s="2"/>
      <c r="L210" s="2"/>
      <c r="M210" s="2"/>
      <c r="N210" s="3"/>
    </row>
    <row r="211" spans="1:14" outlineLevel="1" x14ac:dyDescent="0.25">
      <c r="A211" s="5" t="s">
        <v>297</v>
      </c>
      <c r="B211" s="37"/>
      <c r="C211" s="27"/>
      <c r="E211" s="39"/>
      <c r="F211" s="31"/>
      <c r="G211" s="39"/>
      <c r="H211" s="2"/>
      <c r="L211" s="2"/>
      <c r="M211" s="2"/>
      <c r="N211" s="3"/>
    </row>
    <row r="212" spans="1:14" outlineLevel="1" x14ac:dyDescent="0.25">
      <c r="A212" s="5" t="s">
        <v>298</v>
      </c>
      <c r="B212" s="37"/>
      <c r="C212" s="27"/>
      <c r="E212" s="39"/>
      <c r="F212" s="31"/>
      <c r="G212" s="39"/>
      <c r="H212" s="2"/>
      <c r="L212" s="2"/>
      <c r="M212" s="2"/>
      <c r="N212" s="3"/>
    </row>
    <row r="213" spans="1:14" outlineLevel="1" x14ac:dyDescent="0.25">
      <c r="A213" s="5" t="s">
        <v>299</v>
      </c>
      <c r="B213" s="37"/>
      <c r="C213" s="27"/>
      <c r="E213" s="39"/>
      <c r="F213" s="31"/>
      <c r="G213" s="39"/>
      <c r="H213" s="2"/>
      <c r="L213" s="2"/>
      <c r="M213" s="2"/>
      <c r="N213" s="3"/>
    </row>
    <row r="214" spans="1:14" outlineLevel="1" x14ac:dyDescent="0.25">
      <c r="A214" s="5" t="s">
        <v>300</v>
      </c>
      <c r="B214" s="37"/>
      <c r="C214" s="27"/>
      <c r="E214" s="39"/>
      <c r="F214" s="31"/>
      <c r="G214" s="39"/>
      <c r="H214" s="2"/>
      <c r="L214" s="2"/>
      <c r="M214" s="2"/>
      <c r="N214" s="3"/>
    </row>
    <row r="215" spans="1:14" outlineLevel="1" x14ac:dyDescent="0.25">
      <c r="A215" s="5" t="s">
        <v>301</v>
      </c>
      <c r="B215" s="37"/>
      <c r="C215" s="27"/>
      <c r="E215" s="39"/>
      <c r="F215" s="31"/>
      <c r="G215" s="39"/>
      <c r="H215" s="2"/>
      <c r="L215" s="2"/>
      <c r="M215" s="2"/>
      <c r="N215" s="3"/>
    </row>
    <row r="216" spans="1:14" ht="15" customHeight="1" x14ac:dyDescent="0.25">
      <c r="A216" s="142"/>
      <c r="B216" s="143" t="s">
        <v>302</v>
      </c>
      <c r="C216" s="142" t="s">
        <v>41</v>
      </c>
      <c r="D216" s="142"/>
      <c r="E216" s="144"/>
      <c r="F216" s="145" t="s">
        <v>67</v>
      </c>
      <c r="G216" s="145" t="s">
        <v>303</v>
      </c>
      <c r="H216" s="2"/>
      <c r="L216" s="2"/>
      <c r="M216" s="2"/>
      <c r="N216" s="3"/>
    </row>
    <row r="217" spans="1:14" x14ac:dyDescent="0.25">
      <c r="A217" s="5" t="s">
        <v>304</v>
      </c>
      <c r="B217" s="43" t="s">
        <v>305</v>
      </c>
      <c r="C217" s="27">
        <f>C174</f>
        <v>210.55691390999999</v>
      </c>
      <c r="D217" s="164"/>
      <c r="E217" s="50"/>
      <c r="F217" s="31">
        <f>IF($C$38=0,"",IF(C217="[for completion]","",IF(C217="","",C217/$C$38)))</f>
        <v>3.9066324745870545E-2</v>
      </c>
      <c r="G217" s="31">
        <f>IF($C$39=0,"",IF(C217="[for completion]","",IF(C217="","",C217/$C$39)))</f>
        <v>5.8488031641666667E-2</v>
      </c>
      <c r="H217" s="2"/>
      <c r="L217" s="2"/>
      <c r="M217" s="2"/>
      <c r="N217" s="3"/>
    </row>
    <row r="218" spans="1:14" x14ac:dyDescent="0.25">
      <c r="A218" s="5" t="s">
        <v>306</v>
      </c>
      <c r="B218" s="43" t="s">
        <v>307</v>
      </c>
      <c r="C218" s="27">
        <v>0</v>
      </c>
      <c r="E218" s="50"/>
      <c r="F218" s="31">
        <f>IF($C$38=0,"",IF(C218="[for completion]","",IF(C218="","",C218/$C$38)))</f>
        <v>0</v>
      </c>
      <c r="G218" s="31">
        <f>IF($C$39=0,"",IF(C218="[for completion]","",IF(C218="","",C218/$C$39)))</f>
        <v>0</v>
      </c>
      <c r="H218" s="2"/>
      <c r="L218" s="2"/>
      <c r="M218" s="2"/>
      <c r="N218" s="3"/>
    </row>
    <row r="219" spans="1:14" x14ac:dyDescent="0.25">
      <c r="A219" s="5" t="s">
        <v>308</v>
      </c>
      <c r="B219" s="43" t="s">
        <v>77</v>
      </c>
      <c r="C219" s="27">
        <v>0</v>
      </c>
      <c r="E219" s="50"/>
      <c r="F219" s="31">
        <f>IF($C$38=0,"",IF(C219="[for completion]","",IF(C219="","",C219/$C$38)))</f>
        <v>0</v>
      </c>
      <c r="G219" s="31">
        <f>IF($C$39=0,"",IF(C219="[for completion]","",IF(C219="","",C219/$C$39)))</f>
        <v>0</v>
      </c>
      <c r="H219" s="2"/>
      <c r="L219" s="2"/>
      <c r="M219" s="2"/>
      <c r="N219" s="3"/>
    </row>
    <row r="220" spans="1:14" x14ac:dyDescent="0.25">
      <c r="A220" s="5" t="s">
        <v>309</v>
      </c>
      <c r="B220" s="44" t="s">
        <v>79</v>
      </c>
      <c r="C220" s="27">
        <f>SUM(C217:C219)</f>
        <v>210.55691390999999</v>
      </c>
      <c r="E220" s="50"/>
      <c r="F220" s="28">
        <f>SUM(F217:F219)</f>
        <v>3.9066324745870545E-2</v>
      </c>
      <c r="G220" s="28">
        <f>SUM(G217:G219)</f>
        <v>5.8488031641666667E-2</v>
      </c>
      <c r="H220" s="2"/>
      <c r="L220" s="2"/>
      <c r="M220" s="2"/>
      <c r="N220" s="3"/>
    </row>
    <row r="221" spans="1:14" outlineLevel="1" x14ac:dyDescent="0.25">
      <c r="A221" s="5" t="s">
        <v>310</v>
      </c>
      <c r="B221" s="37"/>
      <c r="C221" s="27"/>
      <c r="E221" s="50"/>
      <c r="F221" s="31" t="str">
        <f t="shared" ref="F221:F227" si="11">IF($C$38=0,"",IF(C221="[for completion]","",IF(C221="","",C221/$C$38)))</f>
        <v/>
      </c>
      <c r="G221" s="31" t="str">
        <f t="shared" ref="G221:G227" si="12">IF($C$39=0,"",IF(C221="[for completion]","",IF(C221="","",C221/$C$39)))</f>
        <v/>
      </c>
      <c r="H221" s="2"/>
      <c r="L221" s="2"/>
      <c r="M221" s="2"/>
      <c r="N221" s="3"/>
    </row>
    <row r="222" spans="1:14" outlineLevel="1" x14ac:dyDescent="0.25">
      <c r="A222" s="5" t="s">
        <v>311</v>
      </c>
      <c r="B222" s="37"/>
      <c r="C222" s="27"/>
      <c r="E222" s="50"/>
      <c r="F222" s="31" t="str">
        <f t="shared" si="11"/>
        <v/>
      </c>
      <c r="G222" s="31" t="str">
        <f t="shared" si="12"/>
        <v/>
      </c>
      <c r="H222" s="2"/>
      <c r="L222" s="2"/>
      <c r="M222" s="2"/>
      <c r="N222" s="3"/>
    </row>
    <row r="223" spans="1:14" outlineLevel="1" x14ac:dyDescent="0.25">
      <c r="A223" s="5" t="s">
        <v>312</v>
      </c>
      <c r="B223" s="37"/>
      <c r="C223" s="27"/>
      <c r="E223" s="50"/>
      <c r="F223" s="31" t="str">
        <f t="shared" si="11"/>
        <v/>
      </c>
      <c r="G223" s="31" t="str">
        <f t="shared" si="12"/>
        <v/>
      </c>
      <c r="H223" s="2"/>
      <c r="L223" s="2"/>
      <c r="M223" s="2"/>
      <c r="N223" s="3"/>
    </row>
    <row r="224" spans="1:14" outlineLevel="1" x14ac:dyDescent="0.25">
      <c r="A224" s="5" t="s">
        <v>313</v>
      </c>
      <c r="B224" s="37"/>
      <c r="C224" s="27"/>
      <c r="E224" s="50"/>
      <c r="F224" s="31" t="str">
        <f t="shared" si="11"/>
        <v/>
      </c>
      <c r="G224" s="31" t="str">
        <f t="shared" si="12"/>
        <v/>
      </c>
      <c r="H224" s="2"/>
      <c r="L224" s="2"/>
      <c r="M224" s="2"/>
      <c r="N224" s="3"/>
    </row>
    <row r="225" spans="1:14" outlineLevel="1" x14ac:dyDescent="0.25">
      <c r="A225" s="5" t="s">
        <v>314</v>
      </c>
      <c r="B225" s="37"/>
      <c r="C225" s="27"/>
      <c r="E225" s="50"/>
      <c r="F225" s="31" t="str">
        <f t="shared" si="11"/>
        <v/>
      </c>
      <c r="G225" s="31" t="str">
        <f t="shared" si="12"/>
        <v/>
      </c>
      <c r="H225" s="2"/>
      <c r="L225" s="2"/>
      <c r="M225" s="2"/>
    </row>
    <row r="226" spans="1:14" outlineLevel="1" x14ac:dyDescent="0.25">
      <c r="A226" s="5" t="s">
        <v>315</v>
      </c>
      <c r="B226" s="37"/>
      <c r="C226" s="27"/>
      <c r="E226" s="23"/>
      <c r="F226" s="31" t="str">
        <f t="shared" si="11"/>
        <v/>
      </c>
      <c r="G226" s="31" t="str">
        <f t="shared" si="12"/>
        <v/>
      </c>
      <c r="H226" s="2"/>
      <c r="L226" s="2"/>
      <c r="M226" s="2"/>
    </row>
    <row r="227" spans="1:14" outlineLevel="1" x14ac:dyDescent="0.25">
      <c r="A227" s="5" t="s">
        <v>316</v>
      </c>
      <c r="B227" s="37"/>
      <c r="C227" s="27"/>
      <c r="E227" s="50"/>
      <c r="F227" s="31" t="str">
        <f t="shared" si="11"/>
        <v/>
      </c>
      <c r="G227" s="31" t="str">
        <f t="shared" si="12"/>
        <v/>
      </c>
      <c r="H227" s="2"/>
      <c r="L227" s="2"/>
      <c r="M227" s="2"/>
    </row>
    <row r="228" spans="1:14" ht="15" customHeight="1" x14ac:dyDescent="0.25">
      <c r="A228" s="142"/>
      <c r="B228" s="143" t="s">
        <v>317</v>
      </c>
      <c r="C228" s="142"/>
      <c r="D228" s="142"/>
      <c r="E228" s="144"/>
      <c r="F228" s="145"/>
      <c r="G228" s="145"/>
      <c r="H228" s="2"/>
      <c r="L228" s="2"/>
      <c r="M228" s="2"/>
    </row>
    <row r="229" spans="1:14" ht="30" x14ac:dyDescent="0.25">
      <c r="A229" s="5" t="s">
        <v>318</v>
      </c>
      <c r="B229" s="23" t="s">
        <v>319</v>
      </c>
      <c r="C229" s="62" t="s">
        <v>1515</v>
      </c>
      <c r="H229" s="2"/>
      <c r="L229" s="2"/>
      <c r="M229" s="2"/>
    </row>
    <row r="230" spans="1:14" ht="15" customHeight="1" x14ac:dyDescent="0.25">
      <c r="A230" s="142"/>
      <c r="B230" s="143" t="s">
        <v>320</v>
      </c>
      <c r="C230" s="142"/>
      <c r="D230" s="142"/>
      <c r="E230" s="144"/>
      <c r="F230" s="145"/>
      <c r="G230" s="145"/>
      <c r="H230" s="2"/>
      <c r="L230" s="2"/>
      <c r="M230" s="2"/>
    </row>
    <row r="231" spans="1:14" x14ac:dyDescent="0.25">
      <c r="A231" s="5" t="s">
        <v>321</v>
      </c>
      <c r="B231" s="5" t="s">
        <v>322</v>
      </c>
      <c r="C231" s="27" t="s">
        <v>1274</v>
      </c>
      <c r="E231" s="23"/>
      <c r="H231" s="2"/>
      <c r="L231" s="2"/>
      <c r="M231" s="2"/>
    </row>
    <row r="232" spans="1:14" x14ac:dyDescent="0.25">
      <c r="A232" s="5" t="s">
        <v>323</v>
      </c>
      <c r="B232" s="56" t="s">
        <v>324</v>
      </c>
      <c r="C232" s="27" t="s">
        <v>1274</v>
      </c>
      <c r="E232" s="23"/>
      <c r="H232" s="2"/>
      <c r="L232" s="2"/>
      <c r="M232" s="2"/>
    </row>
    <row r="233" spans="1:14" x14ac:dyDescent="0.25">
      <c r="A233" s="5" t="s">
        <v>325</v>
      </c>
      <c r="B233" s="56" t="s">
        <v>326</v>
      </c>
      <c r="C233" s="27" t="s">
        <v>1274</v>
      </c>
      <c r="E233" s="23"/>
      <c r="H233" s="2"/>
      <c r="L233" s="2"/>
      <c r="M233" s="2"/>
    </row>
    <row r="234" spans="1:14" outlineLevel="1" x14ac:dyDescent="0.25">
      <c r="A234" s="5" t="s">
        <v>327</v>
      </c>
      <c r="B234" s="21" t="s">
        <v>328</v>
      </c>
      <c r="C234" s="35"/>
      <c r="D234" s="23"/>
      <c r="E234" s="23"/>
      <c r="H234" s="2"/>
      <c r="L234" s="2"/>
      <c r="M234" s="2"/>
    </row>
    <row r="235" spans="1:14" outlineLevel="1" x14ac:dyDescent="0.25">
      <c r="A235" s="5" t="s">
        <v>329</v>
      </c>
      <c r="B235" s="21" t="s">
        <v>330</v>
      </c>
      <c r="C235" s="35"/>
      <c r="D235" s="23"/>
      <c r="E235" s="23"/>
      <c r="H235" s="2"/>
      <c r="L235" s="2"/>
      <c r="M235" s="2"/>
    </row>
    <row r="236" spans="1:14" outlineLevel="1" x14ac:dyDescent="0.25">
      <c r="A236" s="5" t="s">
        <v>331</v>
      </c>
      <c r="B236" s="21" t="s">
        <v>332</v>
      </c>
      <c r="C236" s="23"/>
      <c r="D236" s="23"/>
      <c r="E236" s="23"/>
      <c r="H236" s="2"/>
      <c r="L236" s="2"/>
      <c r="M236" s="2"/>
    </row>
    <row r="237" spans="1:14" outlineLevel="1" x14ac:dyDescent="0.25">
      <c r="A237" s="5" t="s">
        <v>333</v>
      </c>
      <c r="C237" s="23"/>
      <c r="D237" s="23"/>
      <c r="E237" s="23"/>
      <c r="H237" s="2"/>
      <c r="L237" s="2"/>
      <c r="M237" s="2"/>
    </row>
    <row r="238" spans="1:14" outlineLevel="1" x14ac:dyDescent="0.25">
      <c r="A238" s="5" t="s">
        <v>334</v>
      </c>
      <c r="C238" s="23"/>
      <c r="D238" s="23"/>
      <c r="E238" s="23"/>
      <c r="H238" s="2"/>
      <c r="L238" s="2"/>
      <c r="M238" s="2"/>
    </row>
    <row r="239" spans="1:14" outlineLevel="1" x14ac:dyDescent="0.25">
      <c r="A239" s="142"/>
      <c r="B239" s="143" t="s">
        <v>1525</v>
      </c>
      <c r="C239" s="142"/>
      <c r="D239" s="142"/>
      <c r="E239" s="144"/>
      <c r="F239" s="145"/>
      <c r="G239" s="145"/>
      <c r="H239" s="2"/>
      <c r="K239" s="57"/>
      <c r="L239" s="57"/>
      <c r="M239" s="57"/>
      <c r="N239" s="57"/>
    </row>
    <row r="240" spans="1:14" ht="30" outlineLevel="1" x14ac:dyDescent="0.25">
      <c r="A240" s="5" t="s">
        <v>335</v>
      </c>
      <c r="B240" s="205" t="s">
        <v>2818</v>
      </c>
      <c r="C240" s="5" t="s">
        <v>1386</v>
      </c>
      <c r="D240"/>
      <c r="E240"/>
      <c r="F240"/>
      <c r="G240"/>
      <c r="H240" s="2"/>
      <c r="K240" s="57"/>
      <c r="L240" s="57"/>
      <c r="M240" s="57"/>
      <c r="N240" s="57"/>
    </row>
    <row r="241" spans="1:14" outlineLevel="1" x14ac:dyDescent="0.25">
      <c r="A241" s="5" t="s">
        <v>336</v>
      </c>
      <c r="B241" s="205" t="s">
        <v>2819</v>
      </c>
      <c r="C241" s="207" t="s">
        <v>2820</v>
      </c>
      <c r="D241"/>
      <c r="E241"/>
      <c r="F241"/>
      <c r="G241"/>
      <c r="H241" s="2"/>
      <c r="K241" s="57"/>
      <c r="L241" s="57"/>
      <c r="M241" s="57"/>
      <c r="N241" s="57"/>
    </row>
    <row r="242" spans="1:14" ht="60" outlineLevel="1" x14ac:dyDescent="0.25">
      <c r="A242" s="5" t="s">
        <v>337</v>
      </c>
      <c r="B242" s="205" t="s">
        <v>2821</v>
      </c>
      <c r="C242" s="323" t="s">
        <v>2822</v>
      </c>
      <c r="D242"/>
      <c r="E242"/>
      <c r="F242"/>
      <c r="G242"/>
      <c r="H242" s="2"/>
      <c r="K242" s="57"/>
      <c r="L242" s="57"/>
      <c r="M242" s="57"/>
      <c r="N242" s="57"/>
    </row>
    <row r="243" spans="1:14" ht="30" outlineLevel="1" x14ac:dyDescent="0.25">
      <c r="A243" s="5" t="s">
        <v>338</v>
      </c>
      <c r="B243" s="205" t="s">
        <v>2823</v>
      </c>
      <c r="C243" s="205" t="s">
        <v>2824</v>
      </c>
      <c r="D243"/>
      <c r="E243"/>
      <c r="F243"/>
      <c r="G243"/>
      <c r="H243" s="2"/>
      <c r="K243" s="57"/>
      <c r="L243" s="57"/>
      <c r="M243" s="57"/>
      <c r="N243" s="57"/>
    </row>
    <row r="244" spans="1:14" outlineLevel="1" x14ac:dyDescent="0.25">
      <c r="A244" s="5" t="s">
        <v>339</v>
      </c>
      <c r="B244" s="207" t="s">
        <v>1526</v>
      </c>
      <c r="C244" s="207" t="s">
        <v>1529</v>
      </c>
      <c r="D244" s="207" t="s">
        <v>1530</v>
      </c>
      <c r="E244" s="207"/>
      <c r="F244" s="207" t="s">
        <v>1531</v>
      </c>
      <c r="G244"/>
      <c r="H244" s="2"/>
      <c r="K244" s="57"/>
      <c r="L244" s="57"/>
      <c r="M244" s="57"/>
      <c r="N244" s="57"/>
    </row>
    <row r="245" spans="1:14" outlineLevel="1" x14ac:dyDescent="0.25">
      <c r="A245" s="5" t="s">
        <v>340</v>
      </c>
      <c r="B245" s="207" t="s">
        <v>1527</v>
      </c>
      <c r="C245" s="271" t="s">
        <v>2824</v>
      </c>
      <c r="D245"/>
      <c r="E245"/>
      <c r="F245"/>
      <c r="G245"/>
      <c r="H245" s="2"/>
      <c r="K245" s="57"/>
      <c r="L245" s="57"/>
      <c r="M245" s="57"/>
      <c r="N245" s="57"/>
    </row>
    <row r="246" spans="1:14" outlineLevel="1" x14ac:dyDescent="0.25">
      <c r="A246" s="5" t="s">
        <v>341</v>
      </c>
      <c r="B246" s="207" t="s">
        <v>1528</v>
      </c>
      <c r="C246" s="207"/>
      <c r="D246"/>
      <c r="E246"/>
      <c r="F246"/>
      <c r="G246"/>
      <c r="H246" s="2"/>
      <c r="K246" s="57"/>
      <c r="L246" s="57"/>
      <c r="M246" s="57"/>
      <c r="N246" s="57"/>
    </row>
    <row r="247" spans="1:14" outlineLevel="1" x14ac:dyDescent="0.25">
      <c r="A247" s="5" t="s">
        <v>342</v>
      </c>
      <c r="D247"/>
      <c r="E247"/>
      <c r="F247"/>
      <c r="G247"/>
      <c r="H247" s="2"/>
      <c r="K247" s="57"/>
      <c r="L247" s="57"/>
      <c r="M247" s="57"/>
      <c r="N247" s="57"/>
    </row>
    <row r="248" spans="1:14" outlineLevel="1" x14ac:dyDescent="0.25">
      <c r="A248" s="5" t="s">
        <v>343</v>
      </c>
      <c r="D248"/>
      <c r="E248"/>
      <c r="F248"/>
      <c r="G248"/>
      <c r="H248" s="2"/>
      <c r="K248" s="57"/>
      <c r="L248" s="57"/>
      <c r="M248" s="57"/>
      <c r="N248" s="57"/>
    </row>
    <row r="249" spans="1:14" outlineLevel="1" x14ac:dyDescent="0.25">
      <c r="A249" s="5" t="s">
        <v>344</v>
      </c>
      <c r="D249"/>
      <c r="E249"/>
      <c r="F249"/>
      <c r="G249"/>
      <c r="H249" s="2"/>
      <c r="K249" s="57"/>
      <c r="L249" s="57"/>
      <c r="M249" s="57"/>
      <c r="N249" s="57"/>
    </row>
    <row r="250" spans="1:14" outlineLevel="1" x14ac:dyDescent="0.25">
      <c r="A250" s="5" t="s">
        <v>345</v>
      </c>
      <c r="D250"/>
      <c r="E250"/>
      <c r="F250"/>
      <c r="G250"/>
      <c r="H250" s="2"/>
      <c r="K250" s="57"/>
      <c r="L250" s="57"/>
      <c r="M250" s="57"/>
      <c r="N250" s="57"/>
    </row>
    <row r="251" spans="1:14" outlineLevel="1" x14ac:dyDescent="0.25">
      <c r="A251" s="5" t="s">
        <v>346</v>
      </c>
      <c r="D251"/>
      <c r="E251"/>
      <c r="F251"/>
      <c r="G251"/>
      <c r="H251" s="2"/>
      <c r="K251" s="57"/>
      <c r="L251" s="57"/>
      <c r="M251" s="57"/>
      <c r="N251" s="57"/>
    </row>
    <row r="252" spans="1:14" outlineLevel="1" x14ac:dyDescent="0.25">
      <c r="A252" s="5" t="s">
        <v>347</v>
      </c>
      <c r="D252"/>
      <c r="E252"/>
      <c r="F252"/>
      <c r="G252"/>
      <c r="H252" s="2"/>
      <c r="K252" s="57"/>
      <c r="L252" s="57"/>
      <c r="M252" s="57"/>
      <c r="N252" s="57"/>
    </row>
    <row r="253" spans="1:14" outlineLevel="1" x14ac:dyDescent="0.25">
      <c r="A253" s="5" t="s">
        <v>348</v>
      </c>
      <c r="D253"/>
      <c r="E253"/>
      <c r="F253"/>
      <c r="G253"/>
      <c r="H253" s="2"/>
      <c r="K253" s="57"/>
      <c r="L253" s="57"/>
      <c r="M253" s="57"/>
      <c r="N253" s="57"/>
    </row>
    <row r="254" spans="1:14" outlineLevel="1" x14ac:dyDescent="0.25">
      <c r="A254" s="5" t="s">
        <v>349</v>
      </c>
      <c r="D254"/>
      <c r="E254"/>
      <c r="F254"/>
      <c r="G254"/>
      <c r="H254" s="2"/>
      <c r="K254" s="57"/>
      <c r="L254" s="57"/>
      <c r="M254" s="57"/>
      <c r="N254" s="57"/>
    </row>
    <row r="255" spans="1:14" outlineLevel="1" x14ac:dyDescent="0.25">
      <c r="A255" s="5" t="s">
        <v>350</v>
      </c>
      <c r="D255"/>
      <c r="E255"/>
      <c r="F255"/>
      <c r="G255"/>
      <c r="H255" s="2"/>
      <c r="K255" s="57"/>
      <c r="L255" s="57"/>
      <c r="M255" s="57"/>
      <c r="N255" s="57"/>
    </row>
    <row r="256" spans="1:14" outlineLevel="1" x14ac:dyDescent="0.25">
      <c r="A256" s="5" t="s">
        <v>351</v>
      </c>
      <c r="D256"/>
      <c r="E256"/>
      <c r="F256"/>
      <c r="G256"/>
      <c r="H256" s="2"/>
      <c r="K256" s="57"/>
      <c r="L256" s="57"/>
      <c r="M256" s="57"/>
      <c r="N256" s="57"/>
    </row>
    <row r="257" spans="1:14" outlineLevel="1" x14ac:dyDescent="0.25">
      <c r="A257" s="5" t="s">
        <v>352</v>
      </c>
      <c r="D257"/>
      <c r="E257"/>
      <c r="F257"/>
      <c r="G257"/>
      <c r="H257" s="2"/>
      <c r="K257" s="57"/>
      <c r="L257" s="57"/>
      <c r="M257" s="57"/>
      <c r="N257" s="57"/>
    </row>
    <row r="258" spans="1:14" outlineLevel="1" x14ac:dyDescent="0.25">
      <c r="A258" s="5" t="s">
        <v>353</v>
      </c>
      <c r="D258"/>
      <c r="E258"/>
      <c r="F258"/>
      <c r="G258"/>
      <c r="H258" s="2"/>
      <c r="K258" s="57"/>
      <c r="L258" s="57"/>
      <c r="M258" s="57"/>
      <c r="N258" s="57"/>
    </row>
    <row r="259" spans="1:14" outlineLevel="1" x14ac:dyDescent="0.25">
      <c r="A259" s="5" t="s">
        <v>354</v>
      </c>
      <c r="D259"/>
      <c r="E259"/>
      <c r="F259"/>
      <c r="G259"/>
      <c r="H259" s="2"/>
      <c r="K259" s="57"/>
      <c r="L259" s="57"/>
      <c r="M259" s="57"/>
      <c r="N259" s="57"/>
    </row>
    <row r="260" spans="1:14" outlineLevel="1" x14ac:dyDescent="0.25">
      <c r="A260" s="5" t="s">
        <v>355</v>
      </c>
      <c r="D260"/>
      <c r="E260"/>
      <c r="F260"/>
      <c r="G260"/>
      <c r="H260" s="2"/>
      <c r="K260" s="57"/>
      <c r="L260" s="57"/>
      <c r="M260" s="57"/>
      <c r="N260" s="57"/>
    </row>
    <row r="261" spans="1:14" outlineLevel="1" x14ac:dyDescent="0.25">
      <c r="A261" s="5" t="s">
        <v>356</v>
      </c>
      <c r="D261"/>
      <c r="E261"/>
      <c r="F261"/>
      <c r="G261"/>
      <c r="H261" s="2"/>
      <c r="K261" s="57"/>
      <c r="L261" s="57"/>
      <c r="M261" s="57"/>
      <c r="N261" s="57"/>
    </row>
    <row r="262" spans="1:14" outlineLevel="1" x14ac:dyDescent="0.25">
      <c r="A262" s="5" t="s">
        <v>357</v>
      </c>
      <c r="D262"/>
      <c r="E262"/>
      <c r="F262"/>
      <c r="G262"/>
      <c r="H262" s="2"/>
      <c r="K262" s="57"/>
      <c r="L262" s="57"/>
      <c r="M262" s="57"/>
      <c r="N262" s="57"/>
    </row>
    <row r="263" spans="1:14" outlineLevel="1" x14ac:dyDescent="0.25">
      <c r="A263" s="5" t="s">
        <v>358</v>
      </c>
      <c r="D263"/>
      <c r="E263"/>
      <c r="F263"/>
      <c r="G263"/>
      <c r="H263" s="2"/>
      <c r="K263" s="57"/>
      <c r="L263" s="57"/>
      <c r="M263" s="57"/>
      <c r="N263" s="57"/>
    </row>
    <row r="264" spans="1:14" outlineLevel="1" x14ac:dyDescent="0.25">
      <c r="A264" s="5" t="s">
        <v>359</v>
      </c>
      <c r="D264"/>
      <c r="E264"/>
      <c r="F264"/>
      <c r="G264"/>
      <c r="H264" s="2"/>
      <c r="K264" s="57"/>
      <c r="L264" s="57"/>
      <c r="M264" s="57"/>
      <c r="N264" s="57"/>
    </row>
    <row r="265" spans="1:14" outlineLevel="1" x14ac:dyDescent="0.25">
      <c r="A265" s="5" t="s">
        <v>360</v>
      </c>
      <c r="D265"/>
      <c r="E265"/>
      <c r="F265"/>
      <c r="G265"/>
      <c r="H265" s="2"/>
      <c r="K265" s="57"/>
      <c r="L265" s="57"/>
      <c r="M265" s="57"/>
      <c r="N265" s="57"/>
    </row>
    <row r="266" spans="1:14" outlineLevel="1" x14ac:dyDescent="0.25">
      <c r="A266" s="5" t="s">
        <v>361</v>
      </c>
      <c r="D266"/>
      <c r="E266"/>
      <c r="F266"/>
      <c r="G266"/>
      <c r="H266" s="2"/>
      <c r="K266" s="57"/>
      <c r="L266" s="57"/>
      <c r="M266" s="57"/>
      <c r="N266" s="57"/>
    </row>
    <row r="267" spans="1:14" outlineLevel="1" x14ac:dyDescent="0.25">
      <c r="A267" s="5" t="s">
        <v>362</v>
      </c>
      <c r="D267"/>
      <c r="E267"/>
      <c r="F267"/>
      <c r="G267"/>
      <c r="H267" s="2"/>
      <c r="K267" s="57"/>
      <c r="L267" s="57"/>
      <c r="M267" s="57"/>
      <c r="N267" s="57"/>
    </row>
    <row r="268" spans="1:14" outlineLevel="1" x14ac:dyDescent="0.25">
      <c r="A268" s="5" t="s">
        <v>363</v>
      </c>
      <c r="D268"/>
      <c r="E268"/>
      <c r="F268"/>
      <c r="G268"/>
      <c r="H268" s="2"/>
      <c r="K268" s="57"/>
      <c r="L268" s="57"/>
      <c r="M268" s="57"/>
      <c r="N268" s="57"/>
    </row>
    <row r="269" spans="1:14" outlineLevel="1" x14ac:dyDescent="0.25">
      <c r="A269" s="5" t="s">
        <v>364</v>
      </c>
      <c r="D269"/>
      <c r="E269"/>
      <c r="F269"/>
      <c r="G269"/>
      <c r="H269" s="2"/>
      <c r="K269" s="57"/>
      <c r="L269" s="57"/>
      <c r="M269" s="57"/>
      <c r="N269" s="57"/>
    </row>
    <row r="270" spans="1:14" outlineLevel="1" x14ac:dyDescent="0.25">
      <c r="A270" s="5" t="s">
        <v>365</v>
      </c>
      <c r="D270"/>
      <c r="E270"/>
      <c r="F270"/>
      <c r="G270"/>
      <c r="H270" s="2"/>
      <c r="K270" s="57"/>
      <c r="L270" s="57"/>
      <c r="M270" s="57"/>
      <c r="N270" s="57"/>
    </row>
    <row r="271" spans="1:14" outlineLevel="1" x14ac:dyDescent="0.25">
      <c r="A271" s="5" t="s">
        <v>366</v>
      </c>
      <c r="D271"/>
      <c r="E271"/>
      <c r="F271"/>
      <c r="G271"/>
      <c r="H271" s="2"/>
      <c r="K271" s="57"/>
      <c r="L271" s="57"/>
      <c r="M271" s="57"/>
      <c r="N271" s="57"/>
    </row>
    <row r="272" spans="1:14" outlineLevel="1" x14ac:dyDescent="0.25">
      <c r="A272" s="5" t="s">
        <v>367</v>
      </c>
      <c r="D272"/>
      <c r="E272"/>
      <c r="F272"/>
      <c r="G272"/>
      <c r="H272" s="2"/>
      <c r="K272" s="57"/>
      <c r="L272" s="57"/>
      <c r="M272" s="57"/>
      <c r="N272" s="57"/>
    </row>
    <row r="273" spans="1:14" outlineLevel="1" x14ac:dyDescent="0.25">
      <c r="A273" s="5" t="s">
        <v>368</v>
      </c>
      <c r="D273"/>
      <c r="E273"/>
      <c r="F273"/>
      <c r="G273"/>
      <c r="H273" s="2"/>
      <c r="K273" s="57"/>
      <c r="L273" s="57"/>
      <c r="M273" s="57"/>
      <c r="N273" s="57"/>
    </row>
    <row r="274" spans="1:14" outlineLevel="1" x14ac:dyDescent="0.25">
      <c r="A274" s="5" t="s">
        <v>369</v>
      </c>
      <c r="D274"/>
      <c r="E274"/>
      <c r="F274"/>
      <c r="G274"/>
      <c r="H274" s="2"/>
      <c r="K274" s="57"/>
      <c r="L274" s="57"/>
      <c r="M274" s="57"/>
      <c r="N274" s="57"/>
    </row>
    <row r="275" spans="1:14" outlineLevel="1" x14ac:dyDescent="0.25">
      <c r="A275" s="5" t="s">
        <v>370</v>
      </c>
      <c r="D275"/>
      <c r="E275"/>
      <c r="F275"/>
      <c r="G275"/>
      <c r="H275" s="2"/>
      <c r="K275" s="57"/>
      <c r="L275" s="57"/>
      <c r="M275" s="57"/>
      <c r="N275" s="57"/>
    </row>
    <row r="276" spans="1:14" outlineLevel="1" x14ac:dyDescent="0.25">
      <c r="A276" s="5" t="s">
        <v>371</v>
      </c>
      <c r="D276"/>
      <c r="E276"/>
      <c r="F276"/>
      <c r="G276"/>
      <c r="H276" s="2"/>
      <c r="K276" s="57"/>
      <c r="L276" s="57"/>
      <c r="M276" s="57"/>
      <c r="N276" s="57"/>
    </row>
    <row r="277" spans="1:14" outlineLevel="1" x14ac:dyDescent="0.25">
      <c r="A277" s="5" t="s">
        <v>372</v>
      </c>
      <c r="D277"/>
      <c r="E277"/>
      <c r="F277"/>
      <c r="G277"/>
      <c r="H277" s="2"/>
      <c r="K277" s="57"/>
      <c r="L277" s="57"/>
      <c r="M277" s="57"/>
      <c r="N277" s="57"/>
    </row>
    <row r="278" spans="1:14" outlineLevel="1" x14ac:dyDescent="0.25">
      <c r="A278" s="5" t="s">
        <v>373</v>
      </c>
      <c r="D278"/>
      <c r="E278"/>
      <c r="F278"/>
      <c r="G278"/>
      <c r="H278" s="2"/>
      <c r="K278" s="57"/>
      <c r="L278" s="57"/>
      <c r="M278" s="57"/>
      <c r="N278" s="57"/>
    </row>
    <row r="279" spans="1:14" outlineLevel="1" x14ac:dyDescent="0.25">
      <c r="A279" s="5" t="s">
        <v>374</v>
      </c>
      <c r="D279"/>
      <c r="E279"/>
      <c r="F279"/>
      <c r="G279"/>
      <c r="H279" s="2"/>
      <c r="K279" s="57"/>
      <c r="L279" s="57"/>
      <c r="M279" s="57"/>
      <c r="N279" s="57"/>
    </row>
    <row r="280" spans="1:14" outlineLevel="1" x14ac:dyDescent="0.25">
      <c r="A280" s="5" t="s">
        <v>375</v>
      </c>
      <c r="D280"/>
      <c r="E280"/>
      <c r="F280"/>
      <c r="G280"/>
      <c r="H280" s="2"/>
      <c r="K280" s="57"/>
      <c r="L280" s="57"/>
      <c r="M280" s="57"/>
      <c r="N280" s="57"/>
    </row>
    <row r="281" spans="1:14" outlineLevel="1" x14ac:dyDescent="0.25">
      <c r="A281" s="5" t="s">
        <v>376</v>
      </c>
      <c r="D281"/>
      <c r="E281"/>
      <c r="F281"/>
      <c r="G281"/>
      <c r="H281" s="2"/>
      <c r="K281" s="57"/>
      <c r="L281" s="57"/>
      <c r="M281" s="57"/>
      <c r="N281" s="57"/>
    </row>
    <row r="282" spans="1:14" outlineLevel="1" x14ac:dyDescent="0.25">
      <c r="A282" s="5" t="s">
        <v>377</v>
      </c>
      <c r="D282"/>
      <c r="E282"/>
      <c r="F282"/>
      <c r="G282"/>
      <c r="H282" s="2"/>
      <c r="K282" s="57"/>
      <c r="L282" s="57"/>
      <c r="M282" s="57"/>
      <c r="N282" s="57"/>
    </row>
    <row r="283" spans="1:14" outlineLevel="1" x14ac:dyDescent="0.25">
      <c r="A283" s="5" t="s">
        <v>378</v>
      </c>
      <c r="D283"/>
      <c r="E283"/>
      <c r="F283"/>
      <c r="G283"/>
      <c r="H283" s="2"/>
      <c r="K283" s="57"/>
      <c r="L283" s="57"/>
      <c r="M283" s="57"/>
      <c r="N283" s="57"/>
    </row>
    <row r="284" spans="1:14" outlineLevel="1" x14ac:dyDescent="0.25">
      <c r="A284" s="5" t="s">
        <v>379</v>
      </c>
      <c r="D284"/>
      <c r="E284"/>
      <c r="F284"/>
      <c r="G284"/>
      <c r="H284" s="2"/>
      <c r="K284" s="57"/>
      <c r="L284" s="57"/>
      <c r="M284" s="57"/>
      <c r="N284" s="57"/>
    </row>
    <row r="285" spans="1:14" ht="18.75" x14ac:dyDescent="0.25">
      <c r="A285" s="17"/>
      <c r="B285" s="17" t="s">
        <v>380</v>
      </c>
      <c r="C285" s="17" t="s">
        <v>381</v>
      </c>
      <c r="D285" s="17" t="s">
        <v>381</v>
      </c>
      <c r="E285" s="17"/>
      <c r="F285" s="18"/>
      <c r="G285" s="19"/>
      <c r="H285" s="2"/>
      <c r="I285" s="9"/>
      <c r="J285" s="9"/>
      <c r="K285" s="9"/>
      <c r="L285" s="9"/>
      <c r="M285" s="11"/>
    </row>
    <row r="286" spans="1:14" ht="18.75" x14ac:dyDescent="0.25">
      <c r="A286" s="59" t="s">
        <v>382</v>
      </c>
      <c r="B286" s="60"/>
      <c r="C286" s="60"/>
      <c r="D286" s="60"/>
      <c r="E286" s="60"/>
      <c r="F286" s="61"/>
      <c r="G286" s="60"/>
      <c r="H286" s="2"/>
      <c r="I286" s="9"/>
      <c r="J286" s="9"/>
      <c r="K286" s="9"/>
      <c r="L286" s="9"/>
      <c r="M286" s="11"/>
    </row>
    <row r="287" spans="1:14" ht="18.75" x14ac:dyDescent="0.25">
      <c r="A287" s="59" t="s">
        <v>383</v>
      </c>
      <c r="B287" s="60"/>
      <c r="C287" s="60"/>
      <c r="D287" s="60"/>
      <c r="E287" s="60"/>
      <c r="F287" s="61"/>
      <c r="G287" s="60"/>
      <c r="H287" s="2"/>
      <c r="I287" s="9"/>
      <c r="J287" s="9"/>
      <c r="K287" s="9"/>
      <c r="L287" s="9"/>
      <c r="M287" s="11"/>
    </row>
    <row r="288" spans="1:14" x14ac:dyDescent="0.25">
      <c r="A288" s="5" t="s">
        <v>384</v>
      </c>
      <c r="B288" s="21" t="s">
        <v>385</v>
      </c>
      <c r="C288" s="62">
        <f>ROW(B38)</f>
        <v>38</v>
      </c>
      <c r="D288" s="29"/>
      <c r="E288" s="29"/>
      <c r="F288" s="29"/>
      <c r="G288" s="29"/>
      <c r="H288" s="2"/>
      <c r="I288" s="21"/>
      <c r="J288" s="62"/>
      <c r="L288" s="29"/>
      <c r="M288" s="29"/>
      <c r="N288" s="29"/>
    </row>
    <row r="289" spans="1:14" x14ac:dyDescent="0.25">
      <c r="A289" s="5" t="s">
        <v>386</v>
      </c>
      <c r="B289" s="21" t="s">
        <v>387</v>
      </c>
      <c r="C289" s="62">
        <f>ROW(B39)</f>
        <v>39</v>
      </c>
      <c r="E289" s="29"/>
      <c r="F289" s="29"/>
      <c r="H289" s="2"/>
      <c r="I289" s="21"/>
      <c r="J289" s="62"/>
      <c r="L289" s="29"/>
      <c r="M289" s="29"/>
    </row>
    <row r="290" spans="1:14" ht="30" x14ac:dyDescent="0.25">
      <c r="A290" s="5" t="s">
        <v>388</v>
      </c>
      <c r="B290" s="21" t="s">
        <v>389</v>
      </c>
      <c r="C290" s="5" t="s">
        <v>390</v>
      </c>
      <c r="G290" s="63"/>
      <c r="H290" s="2"/>
      <c r="I290" s="21"/>
      <c r="J290" s="62"/>
      <c r="K290" s="62"/>
      <c r="L290" s="63"/>
      <c r="M290" s="29"/>
      <c r="N290" s="63"/>
    </row>
    <row r="291" spans="1:14" x14ac:dyDescent="0.25">
      <c r="A291" s="5" t="s">
        <v>391</v>
      </c>
      <c r="B291" s="21" t="s">
        <v>392</v>
      </c>
      <c r="C291" s="62" t="str">
        <f ca="1">IF(ISREF(INDIRECT("'B1. HTT Mortgage Assets'!A1")),ROW('[1]B1. HTT Mortgage Assets'!B43)&amp;" for Mortgage Assets","")</f>
        <v>43 for Mortgage Assets</v>
      </c>
      <c r="D291" s="62" t="str">
        <f ca="1">IF(ISREF(INDIRECT("'B2. HTT Public Sector Assets'!A1")),ROW('[1]B2. HTT Public Sector Assets'!B48)&amp; " for Public Sector Assets","")</f>
        <v>48 for Public Sector Assets</v>
      </c>
      <c r="E291" s="63"/>
      <c r="F291" s="29"/>
      <c r="H291" s="2"/>
      <c r="I291" s="21"/>
      <c r="J291" s="62"/>
    </row>
    <row r="292" spans="1:14" x14ac:dyDescent="0.25">
      <c r="A292" s="5" t="s">
        <v>393</v>
      </c>
      <c r="B292" s="21" t="s">
        <v>394</v>
      </c>
      <c r="C292" s="62">
        <f>ROW(B52)</f>
        <v>52</v>
      </c>
      <c r="G292" s="63"/>
      <c r="H292" s="2"/>
      <c r="I292" s="21"/>
      <c r="J292" s="57"/>
      <c r="K292" s="62"/>
      <c r="L292" s="63"/>
      <c r="N292" s="63"/>
    </row>
    <row r="293" spans="1:14" x14ac:dyDescent="0.25">
      <c r="A293" s="5" t="s">
        <v>395</v>
      </c>
      <c r="B293" s="21" t="s">
        <v>396</v>
      </c>
      <c r="C293" s="64" t="str">
        <f ca="1">IF(ISREF(INDIRECT("'B1. HTT Mortgage Assets'!A1")),ROW('[1]B1. HTT Mortgage Assets'!B186)&amp;" for Residential Mortgage Assets","")</f>
        <v>186 for Residential Mortgage Assets</v>
      </c>
      <c r="D293" s="62" t="str">
        <f ca="1">IF(ISREF(INDIRECT("'B1. HTT Mortgage Assets'!A1")),ROW('[1]B1. HTT Mortgage Assets'!B424 )&amp; " for Commercial Mortgage Assets","")</f>
        <v>424 for Commercial Mortgage Assets</v>
      </c>
      <c r="E293" s="63"/>
      <c r="F293" s="62" t="str">
        <f ca="1">IF(ISREF(INDIRECT("'B2. HTT Public Sector Assets'!A1")),ROW('[1]B2. HTT Public Sector Assets'!B18)&amp; " for Public Sector Assets","")</f>
        <v>18 for Public Sector Assets</v>
      </c>
      <c r="G293" s="62" t="str">
        <f ca="1">IF(ISREF(INDIRECT("'B3. HTT Shipping Assets'!A1")),ROW('[1]B3. HTT Shipping Assets'!B116)&amp; " for Shipping Assets","")</f>
        <v>116 for Shipping Assets</v>
      </c>
      <c r="H293" s="2"/>
      <c r="I293" s="21"/>
      <c r="M293" s="63"/>
    </row>
    <row r="294" spans="1:14" x14ac:dyDescent="0.25">
      <c r="A294" s="5" t="s">
        <v>397</v>
      </c>
      <c r="B294" s="21" t="s">
        <v>398</v>
      </c>
      <c r="C294" s="64" t="s">
        <v>399</v>
      </c>
      <c r="H294" s="2"/>
      <c r="I294" s="21"/>
      <c r="J294" s="62"/>
      <c r="M294" s="63"/>
    </row>
    <row r="295" spans="1:14" x14ac:dyDescent="0.25">
      <c r="A295" s="5" t="s">
        <v>400</v>
      </c>
      <c r="B295" s="21" t="s">
        <v>401</v>
      </c>
      <c r="C295" s="62" t="str">
        <f ca="1">IF(ISREF(INDIRECT("'B1. HTT Mortgage Assets'!A1")),ROW('[1]B1. HTT Mortgage Assets'!B149)&amp;" for Mortgage Assets","")</f>
        <v>149 for Mortgage Assets</v>
      </c>
      <c r="D295" s="62" t="str">
        <f ca="1">IF(ISREF(INDIRECT("'B2. HTT Public Sector Assets'!A1")),ROW('[1]B2. HTT Public Sector Assets'!B129)&amp;" for Public Sector Assets","")</f>
        <v>129 for Public Sector Assets</v>
      </c>
      <c r="F295" s="62" t="str">
        <f ca="1">IF(ISREF(INDIRECT("'B3. HTT Shipping Assets'!A1")),ROW('[1]B3. HTT Shipping Assets'!D80)&amp;" for Shipping Assets","")</f>
        <v>80 for Shipping Assets</v>
      </c>
      <c r="H295" s="2"/>
      <c r="I295" s="21"/>
      <c r="J295" s="62"/>
      <c r="L295" s="63"/>
      <c r="M295" s="63"/>
    </row>
    <row r="296" spans="1:14" x14ac:dyDescent="0.25">
      <c r="A296" s="5" t="s">
        <v>402</v>
      </c>
      <c r="B296" s="21" t="s">
        <v>403</v>
      </c>
      <c r="C296" s="62">
        <f>ROW(B111)</f>
        <v>111</v>
      </c>
      <c r="F296" s="63"/>
      <c r="H296" s="2"/>
      <c r="I296" s="21"/>
      <c r="J296" s="62"/>
      <c r="L296" s="63"/>
      <c r="M296" s="63"/>
    </row>
    <row r="297" spans="1:14" x14ac:dyDescent="0.25">
      <c r="A297" s="5" t="s">
        <v>404</v>
      </c>
      <c r="B297" s="21" t="s">
        <v>405</v>
      </c>
      <c r="C297" s="62">
        <f>ROW(B163)</f>
        <v>163</v>
      </c>
      <c r="E297" s="63"/>
      <c r="F297" s="63"/>
      <c r="H297" s="2"/>
      <c r="J297" s="62"/>
      <c r="L297" s="63"/>
    </row>
    <row r="298" spans="1:14" x14ac:dyDescent="0.25">
      <c r="A298" s="5" t="s">
        <v>406</v>
      </c>
      <c r="B298" s="21" t="s">
        <v>407</v>
      </c>
      <c r="C298" s="62">
        <f>ROW(B137)</f>
        <v>137</v>
      </c>
      <c r="E298" s="63"/>
      <c r="F298" s="63"/>
      <c r="H298" s="2"/>
      <c r="I298" s="21"/>
      <c r="J298" s="62"/>
      <c r="L298" s="63"/>
    </row>
    <row r="299" spans="1:14" x14ac:dyDescent="0.25">
      <c r="A299" s="5" t="s">
        <v>408</v>
      </c>
      <c r="B299" s="21" t="s">
        <v>409</v>
      </c>
      <c r="E299" s="63"/>
      <c r="H299" s="2"/>
      <c r="I299" s="21"/>
      <c r="J299" s="5" t="s">
        <v>410</v>
      </c>
      <c r="L299" s="63"/>
    </row>
    <row r="300" spans="1:14" x14ac:dyDescent="0.25">
      <c r="A300" s="5" t="s">
        <v>411</v>
      </c>
      <c r="B300" s="21" t="s">
        <v>412</v>
      </c>
      <c r="C300" s="62" t="s">
        <v>413</v>
      </c>
      <c r="D300" s="62" t="s">
        <v>414</v>
      </c>
      <c r="E300" s="63"/>
      <c r="F300" s="62" t="s">
        <v>1532</v>
      </c>
      <c r="H300" s="2"/>
      <c r="I300" s="21"/>
      <c r="J300" s="5" t="s">
        <v>415</v>
      </c>
      <c r="K300" s="62"/>
      <c r="L300" s="63"/>
    </row>
    <row r="301" spans="1:14" outlineLevel="1" x14ac:dyDescent="0.25">
      <c r="A301" s="5" t="s">
        <v>416</v>
      </c>
      <c r="B301" s="21" t="s">
        <v>417</v>
      </c>
      <c r="C301" s="62" t="s">
        <v>418</v>
      </c>
      <c r="H301" s="2"/>
      <c r="I301" s="21"/>
      <c r="J301" s="5" t="s">
        <v>419</v>
      </c>
      <c r="K301" s="62"/>
      <c r="L301" s="63"/>
    </row>
    <row r="302" spans="1:14" outlineLevel="1" x14ac:dyDescent="0.25">
      <c r="A302" s="5" t="s">
        <v>420</v>
      </c>
      <c r="B302" s="21" t="s">
        <v>421</v>
      </c>
      <c r="C302" s="62" t="str">
        <f>ROW('[1]C. HTT Harmonised Glossary'!B18)&amp;" for Harmonised Glossary"</f>
        <v>18 for Harmonised Glossary</v>
      </c>
      <c r="H302" s="2"/>
      <c r="I302" s="21"/>
      <c r="J302" s="5" t="s">
        <v>422</v>
      </c>
      <c r="K302" s="62"/>
      <c r="L302" s="63"/>
    </row>
    <row r="303" spans="1:14" outlineLevel="1" x14ac:dyDescent="0.25">
      <c r="A303" s="5" t="s">
        <v>423</v>
      </c>
      <c r="B303" s="21" t="s">
        <v>424</v>
      </c>
      <c r="C303" s="62">
        <f>ROW(B65)</f>
        <v>65</v>
      </c>
      <c r="H303" s="2"/>
      <c r="I303" s="21"/>
      <c r="J303" s="62"/>
      <c r="K303" s="62"/>
      <c r="L303" s="63"/>
    </row>
    <row r="304" spans="1:14" outlineLevel="1" x14ac:dyDescent="0.25">
      <c r="A304" s="5" t="s">
        <v>425</v>
      </c>
      <c r="B304" s="21" t="s">
        <v>426</v>
      </c>
      <c r="C304" s="62">
        <f>ROW(B88)</f>
        <v>88</v>
      </c>
      <c r="H304" s="2"/>
      <c r="I304" s="21"/>
      <c r="J304" s="62"/>
      <c r="K304" s="62"/>
      <c r="L304" s="63"/>
    </row>
    <row r="305" spans="1:14" outlineLevel="1" x14ac:dyDescent="0.25">
      <c r="A305" s="5" t="s">
        <v>427</v>
      </c>
      <c r="B305" s="21" t="s">
        <v>428</v>
      </c>
      <c r="C305" s="62" t="s">
        <v>429</v>
      </c>
      <c r="E305" s="63"/>
      <c r="H305" s="2"/>
      <c r="I305" s="21"/>
      <c r="J305" s="62"/>
      <c r="K305" s="62"/>
      <c r="L305" s="63"/>
      <c r="N305" s="3"/>
    </row>
    <row r="306" spans="1:14" outlineLevel="1" x14ac:dyDescent="0.25">
      <c r="A306" s="5" t="s">
        <v>430</v>
      </c>
      <c r="B306" s="21" t="s">
        <v>431</v>
      </c>
      <c r="C306" s="62">
        <v>44</v>
      </c>
      <c r="E306" s="63"/>
      <c r="H306" s="2"/>
      <c r="I306" s="21"/>
      <c r="J306" s="62"/>
      <c r="K306" s="62"/>
      <c r="L306" s="63"/>
      <c r="N306" s="3"/>
    </row>
    <row r="307" spans="1:14" outlineLevel="1" x14ac:dyDescent="0.25">
      <c r="A307" s="5" t="s">
        <v>432</v>
      </c>
      <c r="B307" s="21" t="s">
        <v>433</v>
      </c>
      <c r="C307" s="62" t="str">
        <f ca="1">IF(ISREF(INDIRECT("'B1. HTT Mortgage Assets'!A1")),ROW('[1]B1. HTT Mortgage Assets'!B179)&amp; " for Mortgage Assets","")</f>
        <v>179 for Mortgage Assets</v>
      </c>
      <c r="D307" s="62" t="str">
        <f ca="1">IF(ISREF(INDIRECT("'B2. HTT Public Sector Assets'!A1")),ROW('[1]B2. HTT Public Sector Assets'!B166)&amp; " for Public Sector Assets","")</f>
        <v>166 for Public Sector Assets</v>
      </c>
      <c r="E307" s="63"/>
      <c r="F307" s="62" t="str">
        <f ca="1">IF(ISREF(INDIRECT("'B3. HTT Shipping Assets'!A1")),ROW('[1]B3. HTT Shipping Assets'!D110)&amp; " for Shipping Assets","")</f>
        <v>110 for Shipping Assets</v>
      </c>
      <c r="H307" s="2"/>
      <c r="I307" s="21"/>
      <c r="J307" s="62"/>
      <c r="K307" s="62"/>
      <c r="L307" s="63"/>
      <c r="N307" s="3"/>
    </row>
    <row r="308" spans="1:14" outlineLevel="1" x14ac:dyDescent="0.25">
      <c r="A308" s="5" t="s">
        <v>434</v>
      </c>
      <c r="B308" s="21"/>
      <c r="E308" s="63"/>
      <c r="H308" s="2"/>
      <c r="I308" s="21"/>
      <c r="J308" s="62"/>
      <c r="K308" s="62"/>
      <c r="L308" s="63"/>
      <c r="N308" s="3"/>
    </row>
    <row r="309" spans="1:14" outlineLevel="1" x14ac:dyDescent="0.25">
      <c r="A309" s="5" t="s">
        <v>435</v>
      </c>
      <c r="E309" s="63"/>
      <c r="H309" s="2"/>
      <c r="I309" s="21"/>
      <c r="J309" s="62"/>
      <c r="K309" s="62"/>
      <c r="L309" s="63"/>
      <c r="N309" s="3"/>
    </row>
    <row r="310" spans="1:14" outlineLevel="1" x14ac:dyDescent="0.25">
      <c r="A310" s="5" t="s">
        <v>436</v>
      </c>
      <c r="H310" s="2"/>
      <c r="N310" s="3"/>
    </row>
    <row r="311" spans="1:14" ht="37.5" x14ac:dyDescent="0.25">
      <c r="A311" s="18"/>
      <c r="B311" s="17" t="s">
        <v>8</v>
      </c>
      <c r="C311" s="18"/>
      <c r="D311" s="18"/>
      <c r="E311" s="18"/>
      <c r="F311" s="18"/>
      <c r="G311" s="19"/>
      <c r="H311" s="2"/>
      <c r="I311" s="9"/>
      <c r="J311" s="11"/>
      <c r="K311" s="11"/>
      <c r="L311" s="11"/>
      <c r="M311" s="11"/>
      <c r="N311" s="3"/>
    </row>
    <row r="312" spans="1:14" x14ac:dyDescent="0.25">
      <c r="A312" s="5" t="s">
        <v>437</v>
      </c>
      <c r="B312" s="26" t="s">
        <v>438</v>
      </c>
      <c r="C312" s="5" t="s">
        <v>13</v>
      </c>
      <c r="H312" s="2"/>
      <c r="I312" s="26"/>
      <c r="J312" s="62"/>
      <c r="N312" s="3"/>
    </row>
    <row r="313" spans="1:14" outlineLevel="1" x14ac:dyDescent="0.25">
      <c r="A313" s="5" t="s">
        <v>439</v>
      </c>
      <c r="B313" s="26" t="s">
        <v>440</v>
      </c>
      <c r="C313" s="5" t="s">
        <v>13</v>
      </c>
      <c r="H313" s="2"/>
      <c r="I313" s="26"/>
      <c r="J313" s="62"/>
      <c r="N313" s="3"/>
    </row>
    <row r="314" spans="1:14" outlineLevel="1" x14ac:dyDescent="0.25">
      <c r="A314" s="5" t="s">
        <v>441</v>
      </c>
      <c r="B314" s="26" t="s">
        <v>442</v>
      </c>
      <c r="C314" s="5" t="s">
        <v>13</v>
      </c>
      <c r="H314" s="2"/>
      <c r="I314" s="26"/>
      <c r="J314" s="62"/>
      <c r="N314" s="3"/>
    </row>
    <row r="315" spans="1:14" outlineLevel="1" x14ac:dyDescent="0.25">
      <c r="A315" s="5" t="s">
        <v>443</v>
      </c>
      <c r="B315" s="26"/>
      <c r="C315" s="62"/>
      <c r="H315" s="2"/>
      <c r="I315" s="26"/>
      <c r="J315" s="62"/>
      <c r="N315" s="3"/>
    </row>
    <row r="316" spans="1:14" outlineLevel="1" x14ac:dyDescent="0.25">
      <c r="A316" s="5" t="s">
        <v>444</v>
      </c>
      <c r="B316" s="26"/>
      <c r="C316" s="62"/>
      <c r="H316" s="2"/>
      <c r="I316" s="26"/>
      <c r="J316" s="62"/>
      <c r="N316" s="3"/>
    </row>
    <row r="317" spans="1:14" outlineLevel="1" x14ac:dyDescent="0.25">
      <c r="A317" s="5" t="s">
        <v>445</v>
      </c>
      <c r="B317" s="26"/>
      <c r="C317" s="62"/>
      <c r="H317" s="2"/>
      <c r="I317" s="26"/>
      <c r="J317" s="62"/>
      <c r="N317" s="3"/>
    </row>
    <row r="318" spans="1:14" outlineLevel="1" x14ac:dyDescent="0.25">
      <c r="A318" s="5" t="s">
        <v>446</v>
      </c>
      <c r="B318" s="26"/>
      <c r="C318" s="62"/>
      <c r="H318" s="2"/>
      <c r="I318" s="26"/>
      <c r="J318" s="62"/>
      <c r="N318" s="3"/>
    </row>
    <row r="319" spans="1:14" ht="18.75" x14ac:dyDescent="0.25">
      <c r="A319" s="18"/>
      <c r="B319" s="17" t="s">
        <v>9</v>
      </c>
      <c r="C319" s="18"/>
      <c r="D319" s="18"/>
      <c r="E319" s="18"/>
      <c r="F319" s="18"/>
      <c r="G319" s="19"/>
      <c r="H319" s="2"/>
      <c r="I319" s="9"/>
      <c r="J319" s="11"/>
      <c r="K319" s="11"/>
      <c r="L319" s="11"/>
      <c r="M319" s="11"/>
      <c r="N319" s="3"/>
    </row>
    <row r="320" spans="1:14" ht="15" customHeight="1" outlineLevel="1" x14ac:dyDescent="0.25">
      <c r="A320" s="142"/>
      <c r="B320" s="143" t="s">
        <v>447</v>
      </c>
      <c r="C320" s="142"/>
      <c r="D320" s="142"/>
      <c r="E320" s="144"/>
      <c r="F320" s="145"/>
      <c r="G320" s="145"/>
      <c r="H320" s="2"/>
      <c r="L320" s="2"/>
      <c r="M320" s="2"/>
      <c r="N320" s="3"/>
    </row>
    <row r="321" spans="1:14" outlineLevel="1" x14ac:dyDescent="0.25">
      <c r="A321" s="5" t="s">
        <v>448</v>
      </c>
      <c r="B321" s="21" t="s">
        <v>449</v>
      </c>
      <c r="C321" s="21"/>
      <c r="H321" s="2"/>
      <c r="I321" s="3"/>
      <c r="J321" s="3"/>
      <c r="K321" s="3"/>
      <c r="L321" s="3"/>
      <c r="M321" s="3"/>
      <c r="N321" s="3"/>
    </row>
    <row r="322" spans="1:14" outlineLevel="1" x14ac:dyDescent="0.25">
      <c r="A322" s="5" t="s">
        <v>450</v>
      </c>
      <c r="B322" s="21" t="s">
        <v>451</v>
      </c>
      <c r="C322" s="21"/>
      <c r="H322" s="2"/>
      <c r="I322" s="3"/>
      <c r="J322" s="3"/>
      <c r="K322" s="3"/>
      <c r="L322" s="3"/>
      <c r="M322" s="3"/>
      <c r="N322" s="3"/>
    </row>
    <row r="323" spans="1:14" outlineLevel="1" x14ac:dyDescent="0.25">
      <c r="A323" s="5" t="s">
        <v>452</v>
      </c>
      <c r="B323" s="21" t="s">
        <v>453</v>
      </c>
      <c r="C323" s="21"/>
      <c r="H323" s="2"/>
      <c r="I323" s="3"/>
      <c r="J323" s="3"/>
      <c r="K323" s="3"/>
      <c r="L323" s="3"/>
      <c r="M323" s="3"/>
      <c r="N323" s="3"/>
    </row>
    <row r="324" spans="1:14" outlineLevel="1" x14ac:dyDescent="0.25">
      <c r="A324" s="5" t="s">
        <v>454</v>
      </c>
      <c r="B324" s="21" t="s">
        <v>455</v>
      </c>
      <c r="H324" s="2"/>
      <c r="I324" s="3"/>
      <c r="J324" s="3"/>
      <c r="K324" s="3"/>
      <c r="L324" s="3"/>
      <c r="M324" s="3"/>
      <c r="N324" s="3"/>
    </row>
    <row r="325" spans="1:14" outlineLevel="1" x14ac:dyDescent="0.25">
      <c r="A325" s="5" t="s">
        <v>456</v>
      </c>
      <c r="B325" s="21" t="s">
        <v>457</v>
      </c>
      <c r="H325" s="2"/>
      <c r="I325" s="3"/>
      <c r="J325" s="3"/>
      <c r="K325" s="3"/>
      <c r="L325" s="3"/>
      <c r="M325" s="3"/>
      <c r="N325" s="3"/>
    </row>
    <row r="326" spans="1:14" outlineLevel="1" x14ac:dyDescent="0.25">
      <c r="A326" s="5" t="s">
        <v>458</v>
      </c>
      <c r="B326" s="21" t="s">
        <v>459</v>
      </c>
      <c r="H326" s="2"/>
      <c r="I326" s="3"/>
      <c r="J326" s="3"/>
      <c r="K326" s="3"/>
      <c r="L326" s="3"/>
      <c r="M326" s="3"/>
      <c r="N326" s="3"/>
    </row>
    <row r="327" spans="1:14" outlineLevel="1" x14ac:dyDescent="0.25">
      <c r="A327" s="5" t="s">
        <v>460</v>
      </c>
      <c r="B327" s="21" t="s">
        <v>461</v>
      </c>
      <c r="H327" s="2"/>
      <c r="I327" s="3"/>
      <c r="J327" s="3"/>
      <c r="K327" s="3"/>
      <c r="L327" s="3"/>
      <c r="M327" s="3"/>
      <c r="N327" s="3"/>
    </row>
    <row r="328" spans="1:14" outlineLevel="1" x14ac:dyDescent="0.25">
      <c r="A328" s="5" t="s">
        <v>462</v>
      </c>
      <c r="B328" s="21" t="s">
        <v>463</v>
      </c>
      <c r="H328" s="2"/>
      <c r="I328" s="3"/>
      <c r="J328" s="3"/>
      <c r="K328" s="3"/>
      <c r="L328" s="3"/>
      <c r="M328" s="3"/>
      <c r="N328" s="3"/>
    </row>
    <row r="329" spans="1:14" outlineLevel="1" x14ac:dyDescent="0.25">
      <c r="A329" s="5" t="s">
        <v>464</v>
      </c>
      <c r="B329" s="21" t="s">
        <v>465</v>
      </c>
      <c r="H329" s="2"/>
      <c r="I329" s="3"/>
      <c r="J329" s="3"/>
      <c r="K329" s="3"/>
      <c r="L329" s="3"/>
      <c r="M329" s="3"/>
      <c r="N329" s="3"/>
    </row>
    <row r="330" spans="1:14" outlineLevel="1" x14ac:dyDescent="0.25">
      <c r="A330" s="5" t="s">
        <v>466</v>
      </c>
      <c r="B330" s="37" t="s">
        <v>467</v>
      </c>
      <c r="H330" s="2"/>
      <c r="I330" s="3"/>
      <c r="J330" s="3"/>
      <c r="K330" s="3"/>
      <c r="L330" s="3"/>
      <c r="M330" s="3"/>
      <c r="N330" s="3"/>
    </row>
    <row r="331" spans="1:14" outlineLevel="1" x14ac:dyDescent="0.25">
      <c r="A331" s="5" t="s">
        <v>468</v>
      </c>
      <c r="B331" s="37" t="s">
        <v>467</v>
      </c>
      <c r="H331" s="2"/>
      <c r="I331" s="3"/>
      <c r="J331" s="3"/>
      <c r="K331" s="3"/>
      <c r="L331" s="3"/>
      <c r="M331" s="3"/>
      <c r="N331" s="3"/>
    </row>
    <row r="332" spans="1:14" outlineLevel="1" x14ac:dyDescent="0.25">
      <c r="A332" s="5" t="s">
        <v>469</v>
      </c>
      <c r="B332" s="37" t="s">
        <v>467</v>
      </c>
      <c r="H332" s="2"/>
      <c r="I332" s="3"/>
      <c r="J332" s="3"/>
      <c r="K332" s="3"/>
      <c r="L332" s="3"/>
      <c r="M332" s="3"/>
      <c r="N332" s="3"/>
    </row>
    <row r="333" spans="1:14" outlineLevel="1" x14ac:dyDescent="0.25">
      <c r="A333" s="5" t="s">
        <v>470</v>
      </c>
      <c r="B333" s="37" t="s">
        <v>467</v>
      </c>
      <c r="H333" s="2"/>
      <c r="I333" s="3"/>
      <c r="J333" s="3"/>
      <c r="K333" s="3"/>
      <c r="L333" s="3"/>
      <c r="M333" s="3"/>
      <c r="N333" s="3"/>
    </row>
    <row r="334" spans="1:14" outlineLevel="1" x14ac:dyDescent="0.25">
      <c r="A334" s="5" t="s">
        <v>471</v>
      </c>
      <c r="B334" s="37" t="s">
        <v>467</v>
      </c>
      <c r="H334" s="2"/>
      <c r="I334" s="3"/>
      <c r="J334" s="3"/>
      <c r="K334" s="3"/>
      <c r="L334" s="3"/>
      <c r="M334" s="3"/>
      <c r="N334" s="3"/>
    </row>
    <row r="335" spans="1:14" outlineLevel="1" x14ac:dyDescent="0.25">
      <c r="A335" s="5" t="s">
        <v>472</v>
      </c>
      <c r="B335" s="37" t="s">
        <v>467</v>
      </c>
      <c r="H335" s="2"/>
      <c r="I335" s="3"/>
      <c r="J335" s="3"/>
      <c r="K335" s="3"/>
      <c r="L335" s="3"/>
      <c r="M335" s="3"/>
      <c r="N335" s="3"/>
    </row>
    <row r="336" spans="1:14" outlineLevel="1" x14ac:dyDescent="0.25">
      <c r="A336" s="5" t="s">
        <v>473</v>
      </c>
      <c r="B336" s="37" t="s">
        <v>467</v>
      </c>
      <c r="H336" s="2"/>
      <c r="I336" s="3"/>
      <c r="J336" s="3"/>
      <c r="K336" s="3"/>
      <c r="L336" s="3"/>
      <c r="M336" s="3"/>
      <c r="N336" s="3"/>
    </row>
    <row r="337" spans="1:14" outlineLevel="1" x14ac:dyDescent="0.25">
      <c r="A337" s="5" t="s">
        <v>474</v>
      </c>
      <c r="B337" s="37" t="s">
        <v>467</v>
      </c>
      <c r="H337" s="2"/>
      <c r="I337" s="3"/>
      <c r="J337" s="3"/>
      <c r="K337" s="3"/>
      <c r="L337" s="3"/>
      <c r="M337" s="3"/>
      <c r="N337" s="3"/>
    </row>
    <row r="338" spans="1:14" outlineLevel="1" x14ac:dyDescent="0.25">
      <c r="A338" s="5" t="s">
        <v>475</v>
      </c>
      <c r="B338" s="37" t="s">
        <v>467</v>
      </c>
      <c r="H338" s="2"/>
      <c r="I338" s="3"/>
      <c r="J338" s="3"/>
      <c r="K338" s="3"/>
      <c r="L338" s="3"/>
      <c r="M338" s="3"/>
      <c r="N338" s="3"/>
    </row>
    <row r="339" spans="1:14" outlineLevel="1" x14ac:dyDescent="0.25">
      <c r="A339" s="5" t="s">
        <v>476</v>
      </c>
      <c r="B339" s="37" t="s">
        <v>467</v>
      </c>
      <c r="H339" s="2"/>
      <c r="I339" s="3"/>
      <c r="J339" s="3"/>
      <c r="K339" s="3"/>
      <c r="L339" s="3"/>
      <c r="M339" s="3"/>
      <c r="N339" s="3"/>
    </row>
    <row r="340" spans="1:14" outlineLevel="1" x14ac:dyDescent="0.25">
      <c r="A340" s="5" t="s">
        <v>477</v>
      </c>
      <c r="B340" s="37" t="s">
        <v>467</v>
      </c>
      <c r="H340" s="2"/>
      <c r="I340" s="3"/>
      <c r="J340" s="3"/>
      <c r="K340" s="3"/>
      <c r="L340" s="3"/>
      <c r="M340" s="3"/>
      <c r="N340" s="3"/>
    </row>
    <row r="341" spans="1:14" outlineLevel="1" x14ac:dyDescent="0.25">
      <c r="A341" s="5" t="s">
        <v>478</v>
      </c>
      <c r="B341" s="37" t="s">
        <v>467</v>
      </c>
      <c r="H341" s="2"/>
      <c r="I341" s="3"/>
      <c r="J341" s="3"/>
      <c r="K341" s="3"/>
      <c r="L341" s="3"/>
      <c r="M341" s="3"/>
      <c r="N341" s="3"/>
    </row>
    <row r="342" spans="1:14" outlineLevel="1" x14ac:dyDescent="0.25">
      <c r="A342" s="5" t="s">
        <v>479</v>
      </c>
      <c r="B342" s="37" t="s">
        <v>467</v>
      </c>
      <c r="H342" s="2"/>
      <c r="I342" s="3"/>
      <c r="J342" s="3"/>
      <c r="K342" s="3"/>
      <c r="L342" s="3"/>
      <c r="M342" s="3"/>
      <c r="N342" s="3"/>
    </row>
    <row r="343" spans="1:14" outlineLevel="1" x14ac:dyDescent="0.25">
      <c r="A343" s="5" t="s">
        <v>480</v>
      </c>
      <c r="B343" s="37" t="s">
        <v>467</v>
      </c>
      <c r="H343" s="2"/>
      <c r="I343" s="3"/>
      <c r="J343" s="3"/>
      <c r="K343" s="3"/>
      <c r="L343" s="3"/>
      <c r="M343" s="3"/>
      <c r="N343" s="3"/>
    </row>
    <row r="344" spans="1:14" outlineLevel="1" x14ac:dyDescent="0.25">
      <c r="A344" s="5" t="s">
        <v>481</v>
      </c>
      <c r="B344" s="37" t="s">
        <v>467</v>
      </c>
      <c r="H344" s="2"/>
      <c r="I344" s="3"/>
      <c r="J344" s="3"/>
      <c r="K344" s="3"/>
      <c r="L344" s="3"/>
      <c r="M344" s="3"/>
      <c r="N344" s="3"/>
    </row>
    <row r="345" spans="1:14" outlineLevel="1" x14ac:dyDescent="0.25">
      <c r="A345" s="5" t="s">
        <v>482</v>
      </c>
      <c r="B345" s="37" t="s">
        <v>467</v>
      </c>
      <c r="H345" s="2"/>
      <c r="I345" s="3"/>
      <c r="J345" s="3"/>
      <c r="K345" s="3"/>
      <c r="L345" s="3"/>
      <c r="M345" s="3"/>
      <c r="N345" s="3"/>
    </row>
    <row r="346" spans="1:14" outlineLevel="1" x14ac:dyDescent="0.25">
      <c r="A346" s="5" t="s">
        <v>483</v>
      </c>
      <c r="B346" s="37" t="s">
        <v>467</v>
      </c>
      <c r="H346" s="2"/>
      <c r="I346" s="3"/>
      <c r="J346" s="3"/>
      <c r="K346" s="3"/>
      <c r="L346" s="3"/>
      <c r="M346" s="3"/>
      <c r="N346" s="3"/>
    </row>
    <row r="347" spans="1:14" outlineLevel="1" x14ac:dyDescent="0.25">
      <c r="A347" s="5" t="s">
        <v>484</v>
      </c>
      <c r="B347" s="37" t="s">
        <v>467</v>
      </c>
      <c r="H347" s="2"/>
      <c r="I347" s="3"/>
      <c r="J347" s="3"/>
      <c r="K347" s="3"/>
      <c r="L347" s="3"/>
      <c r="M347" s="3"/>
      <c r="N347" s="3"/>
    </row>
    <row r="348" spans="1:14" outlineLevel="1" x14ac:dyDescent="0.25">
      <c r="A348" s="5" t="s">
        <v>485</v>
      </c>
      <c r="B348" s="37" t="s">
        <v>467</v>
      </c>
      <c r="H348" s="2"/>
      <c r="I348" s="3"/>
      <c r="J348" s="3"/>
      <c r="K348" s="3"/>
      <c r="L348" s="3"/>
      <c r="M348" s="3"/>
      <c r="N348" s="3"/>
    </row>
    <row r="349" spans="1:14" outlineLevel="1" x14ac:dyDescent="0.25">
      <c r="A349" s="5" t="s">
        <v>486</v>
      </c>
      <c r="B349" s="37" t="s">
        <v>467</v>
      </c>
      <c r="H349" s="2"/>
      <c r="I349" s="3"/>
      <c r="J349" s="3"/>
      <c r="K349" s="3"/>
      <c r="L349" s="3"/>
      <c r="M349" s="3"/>
      <c r="N349" s="3"/>
    </row>
    <row r="350" spans="1:14" outlineLevel="1" x14ac:dyDescent="0.25">
      <c r="A350" s="5" t="s">
        <v>487</v>
      </c>
      <c r="B350" s="37" t="s">
        <v>467</v>
      </c>
      <c r="H350" s="2"/>
      <c r="I350" s="3"/>
      <c r="J350" s="3"/>
      <c r="K350" s="3"/>
      <c r="L350" s="3"/>
      <c r="M350" s="3"/>
      <c r="N350" s="3"/>
    </row>
    <row r="351" spans="1:14" outlineLevel="1" x14ac:dyDescent="0.25">
      <c r="A351" s="5" t="s">
        <v>488</v>
      </c>
      <c r="B351" s="37" t="s">
        <v>467</v>
      </c>
      <c r="H351" s="2"/>
      <c r="I351" s="3"/>
      <c r="J351" s="3"/>
      <c r="K351" s="3"/>
      <c r="L351" s="3"/>
      <c r="M351" s="3"/>
      <c r="N351" s="3"/>
    </row>
    <row r="352" spans="1:14" outlineLevel="1" x14ac:dyDescent="0.25">
      <c r="A352" s="5" t="s">
        <v>489</v>
      </c>
      <c r="B352" s="37" t="s">
        <v>467</v>
      </c>
      <c r="H352" s="2"/>
      <c r="I352" s="3"/>
      <c r="J352" s="3"/>
      <c r="K352" s="3"/>
      <c r="L352" s="3"/>
      <c r="M352" s="3"/>
      <c r="N352" s="3"/>
    </row>
    <row r="353" spans="1:14" outlineLevel="1" x14ac:dyDescent="0.25">
      <c r="A353" s="5" t="s">
        <v>490</v>
      </c>
      <c r="B353" s="37" t="s">
        <v>467</v>
      </c>
      <c r="H353" s="2"/>
      <c r="I353" s="3"/>
      <c r="J353" s="3"/>
      <c r="K353" s="3"/>
      <c r="L353" s="3"/>
      <c r="M353" s="3"/>
      <c r="N353" s="3"/>
    </row>
    <row r="354" spans="1:14" outlineLevel="1" x14ac:dyDescent="0.25">
      <c r="A354" s="5" t="s">
        <v>491</v>
      </c>
      <c r="B354" s="37" t="s">
        <v>467</v>
      </c>
      <c r="H354" s="2"/>
      <c r="I354" s="3"/>
      <c r="J354" s="3"/>
      <c r="K354" s="3"/>
      <c r="L354" s="3"/>
      <c r="M354" s="3"/>
      <c r="N354" s="3"/>
    </row>
    <row r="355" spans="1:14" outlineLevel="1" x14ac:dyDescent="0.25">
      <c r="A355" s="5" t="s">
        <v>492</v>
      </c>
      <c r="B355" s="37" t="s">
        <v>467</v>
      </c>
      <c r="H355" s="2"/>
      <c r="I355" s="3"/>
      <c r="J355" s="3"/>
      <c r="K355" s="3"/>
      <c r="L355" s="3"/>
      <c r="M355" s="3"/>
      <c r="N355" s="3"/>
    </row>
    <row r="356" spans="1:14" outlineLevel="1" x14ac:dyDescent="0.25">
      <c r="A356" s="5" t="s">
        <v>493</v>
      </c>
      <c r="B356" s="37" t="s">
        <v>467</v>
      </c>
      <c r="H356" s="2"/>
      <c r="I356" s="3"/>
      <c r="J356" s="3"/>
      <c r="K356" s="3"/>
      <c r="L356" s="3"/>
      <c r="M356" s="3"/>
      <c r="N356" s="3"/>
    </row>
    <row r="357" spans="1:14" outlineLevel="1" x14ac:dyDescent="0.25">
      <c r="A357" s="5" t="s">
        <v>494</v>
      </c>
      <c r="B357" s="37" t="s">
        <v>467</v>
      </c>
      <c r="H357" s="2"/>
      <c r="I357" s="3"/>
      <c r="J357" s="3"/>
      <c r="K357" s="3"/>
      <c r="L357" s="3"/>
      <c r="M357" s="3"/>
      <c r="N357" s="3"/>
    </row>
    <row r="358" spans="1:14" outlineLevel="1" x14ac:dyDescent="0.25">
      <c r="A358" s="5" t="s">
        <v>495</v>
      </c>
      <c r="B358" s="37" t="s">
        <v>467</v>
      </c>
      <c r="H358" s="2"/>
      <c r="I358" s="3"/>
      <c r="J358" s="3"/>
      <c r="K358" s="3"/>
      <c r="L358" s="3"/>
      <c r="M358" s="3"/>
      <c r="N358" s="3"/>
    </row>
    <row r="359" spans="1:14" outlineLevel="1" x14ac:dyDescent="0.25">
      <c r="A359" s="5" t="s">
        <v>496</v>
      </c>
      <c r="B359" s="37" t="s">
        <v>467</v>
      </c>
      <c r="H359" s="2"/>
      <c r="I359" s="3"/>
      <c r="J359" s="3"/>
      <c r="K359" s="3"/>
      <c r="L359" s="3"/>
      <c r="M359" s="3"/>
      <c r="N359" s="3"/>
    </row>
    <row r="360" spans="1:14" outlineLevel="1" x14ac:dyDescent="0.25">
      <c r="A360" s="5" t="s">
        <v>497</v>
      </c>
      <c r="B360" s="37" t="s">
        <v>467</v>
      </c>
      <c r="H360" s="2"/>
      <c r="I360" s="3"/>
      <c r="J360" s="3"/>
      <c r="K360" s="3"/>
      <c r="L360" s="3"/>
      <c r="M360" s="3"/>
      <c r="N360" s="3"/>
    </row>
    <row r="361" spans="1:14" outlineLevel="1" x14ac:dyDescent="0.25">
      <c r="A361" s="5" t="s">
        <v>498</v>
      </c>
      <c r="B361" s="37" t="s">
        <v>467</v>
      </c>
      <c r="H361" s="2"/>
      <c r="I361" s="3"/>
      <c r="J361" s="3"/>
      <c r="K361" s="3"/>
      <c r="L361" s="3"/>
      <c r="M361" s="3"/>
      <c r="N361" s="3"/>
    </row>
    <row r="362" spans="1:14" outlineLevel="1" x14ac:dyDescent="0.25">
      <c r="A362" s="5" t="s">
        <v>499</v>
      </c>
      <c r="B362" s="37" t="s">
        <v>467</v>
      </c>
      <c r="H362" s="2"/>
      <c r="I362" s="3"/>
      <c r="J362" s="3"/>
      <c r="K362" s="3"/>
      <c r="L362" s="3"/>
      <c r="M362" s="3"/>
      <c r="N362" s="3"/>
    </row>
    <row r="363" spans="1:14" outlineLevel="1" x14ac:dyDescent="0.25">
      <c r="A363" s="5" t="s">
        <v>500</v>
      </c>
      <c r="B363" s="37" t="s">
        <v>467</v>
      </c>
      <c r="H363" s="2"/>
      <c r="I363" s="3"/>
      <c r="J363" s="3"/>
      <c r="K363" s="3"/>
      <c r="L363" s="3"/>
      <c r="M363" s="3"/>
      <c r="N363" s="3"/>
    </row>
    <row r="364" spans="1:14" outlineLevel="1" x14ac:dyDescent="0.25">
      <c r="A364" s="5" t="s">
        <v>501</v>
      </c>
      <c r="B364" s="37" t="s">
        <v>467</v>
      </c>
      <c r="H364" s="2"/>
      <c r="I364" s="3"/>
      <c r="J364" s="3"/>
      <c r="K364" s="3"/>
      <c r="L364" s="3"/>
      <c r="M364" s="3"/>
      <c r="N364" s="3"/>
    </row>
    <row r="365" spans="1:14" outlineLevel="1" x14ac:dyDescent="0.25">
      <c r="A365" s="5" t="s">
        <v>502</v>
      </c>
      <c r="B365" s="37" t="s">
        <v>467</v>
      </c>
      <c r="H365" s="2"/>
      <c r="I365" s="3"/>
      <c r="J365" s="3"/>
      <c r="K365" s="3"/>
      <c r="L365" s="3"/>
      <c r="M365" s="3"/>
      <c r="N365" s="3"/>
    </row>
    <row r="366" spans="1:14" x14ac:dyDescent="0.25">
      <c r="H366" s="2"/>
      <c r="I366" s="3"/>
      <c r="J366" s="3"/>
      <c r="K366" s="3"/>
      <c r="L366" s="3"/>
      <c r="M366" s="3"/>
      <c r="N366" s="3"/>
    </row>
    <row r="367" spans="1:14" x14ac:dyDescent="0.25">
      <c r="H367" s="2"/>
      <c r="I367" s="3"/>
      <c r="J367" s="3"/>
      <c r="K367" s="3"/>
      <c r="L367" s="3"/>
      <c r="M367" s="3"/>
      <c r="N367" s="3"/>
    </row>
    <row r="368" spans="1:14" x14ac:dyDescent="0.25">
      <c r="H368" s="2"/>
      <c r="I368" s="3"/>
      <c r="J368" s="3"/>
      <c r="K368" s="3"/>
      <c r="L368" s="3"/>
      <c r="M368" s="3"/>
      <c r="N368" s="3"/>
    </row>
    <row r="369" spans="8:8" s="3" customFormat="1" x14ac:dyDescent="0.25">
      <c r="H369" s="2"/>
    </row>
    <row r="370" spans="8:8" s="3" customFormat="1" x14ac:dyDescent="0.25">
      <c r="H370" s="2"/>
    </row>
    <row r="371" spans="8:8" s="3" customFormat="1" x14ac:dyDescent="0.25">
      <c r="H371" s="2"/>
    </row>
    <row r="372" spans="8:8" s="3" customFormat="1" x14ac:dyDescent="0.25">
      <c r="H372" s="2"/>
    </row>
    <row r="373" spans="8:8" s="3" customFormat="1" x14ac:dyDescent="0.25">
      <c r="H373" s="2"/>
    </row>
    <row r="374" spans="8:8" s="3" customFormat="1" x14ac:dyDescent="0.25">
      <c r="H374" s="2"/>
    </row>
    <row r="375" spans="8:8" s="3" customFormat="1" x14ac:dyDescent="0.25">
      <c r="H375" s="2"/>
    </row>
    <row r="376" spans="8:8" s="3" customFormat="1" x14ac:dyDescent="0.25">
      <c r="H376" s="2"/>
    </row>
    <row r="377" spans="8:8" s="3" customFormat="1" x14ac:dyDescent="0.25">
      <c r="H377" s="2"/>
    </row>
    <row r="378" spans="8:8" s="3" customFormat="1" x14ac:dyDescent="0.25">
      <c r="H378" s="2"/>
    </row>
    <row r="379" spans="8:8" s="3" customFormat="1" x14ac:dyDescent="0.25">
      <c r="H379" s="2"/>
    </row>
    <row r="380" spans="8:8" s="3" customFormat="1" x14ac:dyDescent="0.25">
      <c r="H380" s="2"/>
    </row>
    <row r="381" spans="8:8" s="3" customFormat="1" x14ac:dyDescent="0.25">
      <c r="H381" s="2"/>
    </row>
    <row r="382" spans="8:8" s="3" customFormat="1" x14ac:dyDescent="0.25">
      <c r="H382" s="2"/>
    </row>
    <row r="383" spans="8:8" s="3" customFormat="1" x14ac:dyDescent="0.25">
      <c r="H383" s="2"/>
    </row>
    <row r="384" spans="8:8" s="3" customFormat="1" x14ac:dyDescent="0.25">
      <c r="H384" s="2"/>
    </row>
    <row r="385" spans="8:8" s="3" customFormat="1" x14ac:dyDescent="0.25">
      <c r="H385" s="2"/>
    </row>
    <row r="386" spans="8:8" s="3" customFormat="1" x14ac:dyDescent="0.25">
      <c r="H386" s="2"/>
    </row>
    <row r="387" spans="8:8" s="3" customFormat="1" x14ac:dyDescent="0.25">
      <c r="H387" s="2"/>
    </row>
    <row r="388" spans="8:8" s="3" customFormat="1" x14ac:dyDescent="0.25">
      <c r="H388" s="2"/>
    </row>
    <row r="389" spans="8:8" s="3" customFormat="1" x14ac:dyDescent="0.25">
      <c r="H389" s="2"/>
    </row>
    <row r="390" spans="8:8" s="3" customFormat="1" x14ac:dyDescent="0.25">
      <c r="H390" s="2"/>
    </row>
    <row r="391" spans="8:8" s="3" customFormat="1" x14ac:dyDescent="0.25">
      <c r="H391" s="2"/>
    </row>
    <row r="392" spans="8:8" s="3" customFormat="1" x14ac:dyDescent="0.25">
      <c r="H392" s="2"/>
    </row>
    <row r="393" spans="8:8" s="3" customFormat="1" x14ac:dyDescent="0.25">
      <c r="H393" s="2"/>
    </row>
    <row r="394" spans="8:8" s="3" customFormat="1" x14ac:dyDescent="0.25">
      <c r="H394" s="2"/>
    </row>
    <row r="395" spans="8:8" s="3" customFormat="1" x14ac:dyDescent="0.25">
      <c r="H395" s="2"/>
    </row>
    <row r="396" spans="8:8" s="3" customFormat="1" x14ac:dyDescent="0.25">
      <c r="H396" s="2"/>
    </row>
    <row r="397" spans="8:8" s="3" customFormat="1" x14ac:dyDescent="0.25">
      <c r="H397" s="2"/>
    </row>
    <row r="398" spans="8:8" s="3" customFormat="1" x14ac:dyDescent="0.25">
      <c r="H398" s="2"/>
    </row>
    <row r="399" spans="8:8" s="3" customFormat="1" x14ac:dyDescent="0.25">
      <c r="H399" s="2"/>
    </row>
    <row r="400" spans="8:8" s="3" customFormat="1" x14ac:dyDescent="0.25">
      <c r="H400" s="2"/>
    </row>
    <row r="401" spans="8:8" s="3" customFormat="1" x14ac:dyDescent="0.25">
      <c r="H401" s="2"/>
    </row>
    <row r="402" spans="8:8" s="3" customFormat="1" x14ac:dyDescent="0.25">
      <c r="H402" s="2"/>
    </row>
    <row r="403" spans="8:8" s="3" customFormat="1" x14ac:dyDescent="0.25">
      <c r="H403" s="2"/>
    </row>
    <row r="404" spans="8:8" s="3" customFormat="1" x14ac:dyDescent="0.25">
      <c r="H404" s="2"/>
    </row>
    <row r="405" spans="8:8" s="3" customFormat="1" x14ac:dyDescent="0.25">
      <c r="H405" s="2"/>
    </row>
    <row r="406" spans="8:8" s="3" customFormat="1" x14ac:dyDescent="0.25">
      <c r="H406" s="2"/>
    </row>
    <row r="407" spans="8:8" s="3" customFormat="1" x14ac:dyDescent="0.25">
      <c r="H407" s="2"/>
    </row>
    <row r="408" spans="8:8" s="3" customFormat="1" x14ac:dyDescent="0.25">
      <c r="H408" s="2"/>
    </row>
    <row r="409" spans="8:8" s="3" customFormat="1" x14ac:dyDescent="0.25">
      <c r="H409" s="2"/>
    </row>
    <row r="410" spans="8:8" s="3" customFormat="1" x14ac:dyDescent="0.25">
      <c r="H410" s="2"/>
    </row>
    <row r="411" spans="8:8" s="3" customFormat="1" x14ac:dyDescent="0.25">
      <c r="H411" s="2"/>
    </row>
    <row r="412" spans="8:8" s="3" customFormat="1" x14ac:dyDescent="0.25">
      <c r="H412" s="2"/>
    </row>
    <row r="413" spans="8:8" s="3" customFormat="1" x14ac:dyDescent="0.25">
      <c r="H413" s="2"/>
    </row>
  </sheetData>
  <protectedRanges>
    <protectedRange sqref="B315:D318 F313:G318 D313:D314" name="Range12"/>
    <protectedRange sqref="F210:F215 C240 B221:C227 C229 B234:C238 B247:C284 G209:G215 B210:C215" name="Range10"/>
    <protectedRange sqref="B168:D172 F168:G172 C165:C166" name="Range8"/>
    <protectedRange sqref="B106:D110 F101:G110 C112:D130 B132:D136 B101:B105 F132:G136 F158:G162" name="Range6"/>
    <protectedRange sqref="B20:B25" name="Basic Facts 2"/>
    <protectedRange sqref="C14 C17:C18 C22:C25" name="Basic facts"/>
    <protectedRange sqref="C39 B31:C35" name="Regulatory Sumary"/>
    <protectedRange sqref="C3 B20:B21 C14 F45:G51 B59:D64 F59:G64 B31:C35 B78:D87 F66:G76 F78:G87 B40:B43 C53:D55 C42:C43 C57:D57 C38:C39 F53:G57 C70:D76 D66 C17:C18 C46:D46 D47 B22:C25 C48:D51 B49:B51" name="HTT General"/>
    <protectedRange sqref="B158:D162" name="Range7"/>
    <protectedRange sqref="B180:D191 F180:G191" name="Range9"/>
    <protectedRange sqref="B321:G365 C312:C314" name="Range11"/>
    <protectedRange sqref="F45:G45 C46:G46 D47:G47 C48:G51 B49:B51" name="Range13"/>
    <protectedRange sqref="C21" name="Basic facts_1"/>
    <protectedRange sqref="C21" name="HTT General_1"/>
    <protectedRange sqref="C15" name="Basic facts_2"/>
    <protectedRange sqref="C15" name="HTT General_2"/>
    <protectedRange sqref="C30 C27" name="Regulatory Sumary_1"/>
    <protectedRange sqref="C30 C27" name="HTT General_3"/>
    <protectedRange sqref="C40:C41" name="HTT General_4"/>
    <protectedRange sqref="D56" name="HTT General_5"/>
    <protectedRange sqref="C56" name="HTT General_6"/>
    <protectedRange sqref="C89:D89" name="Range6_1"/>
    <protectedRange sqref="C93:C99" name="Range6_2"/>
    <protectedRange sqref="C93:C99" name="HTT General_8"/>
    <protectedRange sqref="D93:D99" name="Range6_3"/>
    <protectedRange sqref="D93:D99" name="HTT General_9"/>
    <protectedRange sqref="C101:C105" name="Range6_4"/>
    <protectedRange sqref="D101:D105" name="Range6_5"/>
    <protectedRange sqref="C138:C156" name="Range7_1"/>
    <protectedRange sqref="D138:D156" name="Range8_1"/>
    <protectedRange sqref="C164" name="Range8_2"/>
    <protectedRange sqref="D164" name="Range8_3"/>
    <protectedRange sqref="D165" name="Range8_4"/>
    <protectedRange sqref="D166" name="Range8_5"/>
    <protectedRange sqref="C174" name="Range9_1_1"/>
    <protectedRange sqref="C177:C178" name="Range9_4"/>
    <protectedRange sqref="C175" name="Range9_2_1"/>
    <protectedRange sqref="C176" name="Range9_3_1"/>
    <protectedRange sqref="C193:C208" name="Range10_1"/>
    <protectedRange sqref="C217" name="Range10_2"/>
    <protectedRange sqref="C218:C219" name="Range10_3"/>
    <protectedRange sqref="C231:C233" name="Range10_4"/>
    <protectedRange sqref="C45" name="HTT General_10"/>
    <protectedRange sqref="C45" name="Range13_2"/>
    <protectedRange sqref="C47" name="HTT General_7"/>
    <protectedRange sqref="C47" name="Range13_1"/>
    <protectedRange sqref="B244:B246" name="Range10_5"/>
    <protectedRange sqref="C246 C241 C244" name="Range10_6"/>
    <protectedRange sqref="C242" name="Range10_7"/>
    <protectedRange sqref="B243" name="Range10_8"/>
    <protectedRange sqref="C243" name="Range10_9"/>
    <protectedRange sqref="C20" name="Basic facts_4"/>
    <protectedRange sqref="C20" name="HTT General_12"/>
    <protectedRange sqref="C19" name="Basic facts_3_1"/>
    <protectedRange sqref="C19" name="HTT General_11_1"/>
  </protectedRanges>
  <dataValidations disablePrompts="1" count="1">
    <dataValidation type="list" allowBlank="1" showInputMessage="1" showErrorMessage="1" sqref="C299">
      <formula1>J299:J302</formula1>
    </dataValidation>
  </dataValidations>
  <hyperlinks>
    <hyperlink ref="B6" location="'A. HTT General'!B13" display="1. Basic Facts"/>
    <hyperlink ref="B7" location="'A. HTT General'!B26" display="2. Regulatory Summary"/>
    <hyperlink ref="B8" location="'A. HTT General'!B36" display="3. General Cover Pool / Covered Bond Information"/>
    <hyperlink ref="B9" location="'A. HTT General'!B285" display="4. References to Capital Requirements Regulation (CRR) 129(7)"/>
    <hyperlink ref="B11" location="'A. HTT General'!B319" display="6. Other relevant information"/>
    <hyperlink ref="C289" location="'A. HTT General'!A39" display="'A. HTT General'!A39"/>
    <hyperlink ref="C291" location="'B1. HTT Mortgage Assets'!B43" display="'B1. HTT Mortgage Assets'!B43"/>
    <hyperlink ref="D291" location="'B2. HTT Public Sector Assets'!B48" display="'B2. HTT Public Sector Assets'!B48"/>
    <hyperlink ref="C292" location="'A. HTT General'!A52" display="'A. HTT General'!A52"/>
    <hyperlink ref="C297" location="'A. HTT General'!B163" display="'A. HTT General'!B163"/>
    <hyperlink ref="C298" location="'A. HTT General'!B137" display="'A. HTT General'!B137"/>
    <hyperlink ref="C302" location="'C. HTT Harmonised Glossary'!B18" display="'C. HTT Harmonised Glossary'!B18"/>
    <hyperlink ref="C303" location="'A. HTT General'!B65" display="'A. HTT General'!B65"/>
    <hyperlink ref="C304" location="'A. HTT General'!B88" display="'A. HTT General'!B88"/>
    <hyperlink ref="C307" location="'B1. HTT Mortgage Assets'!B179" display="'B1. HTT Mortgage Assets'!B179"/>
    <hyperlink ref="D307" location="'B2. HTT Public Sector Assets'!B166" display="'B2. HTT Public Sector Assets'!B166"/>
    <hyperlink ref="B27" r:id="rId1" display="Basel Compliance (Y/N)"/>
    <hyperlink ref="B29" r:id="rId2"/>
    <hyperlink ref="B30" r:id="rId3"/>
    <hyperlink ref="B10" location="'A. HTT General'!B311" display="5. References to Capital Requirements Regulation (CRR) 129(1)"/>
    <hyperlink ref="D293" location="'B1. HTT Mortgage Assets'!B412" display="'B1. HTT Mortgage Assets'!B412"/>
    <hyperlink ref="C293" location="'B1. HTT Mortgage Assets'!B186" display="'B1. HTT Mortgage Assets'!B186"/>
    <hyperlink ref="C288" location="'A. HTT General'!A38" display="'A. HTT General'!A38"/>
    <hyperlink ref="C296" location="'A. HTT General'!B111" display="'A. HTT General'!B111"/>
    <hyperlink ref="D295" location="'B2. HTT Public Sector Assets'!B129" display="'B2. HTT Public Sector Assets'!B129"/>
    <hyperlink ref="C295" location="'B1. HTT Mortgage Assets'!B149" display="'B1. HTT Mortgage Assets'!B149"/>
    <hyperlink ref="C294" location="'C. HTT Harmonised Glossary'!B20" display="link to Glossary HG.1.15"/>
    <hyperlink ref="C306" location="'A. HTT General'!B44" display="'A. HTT General'!B44"/>
    <hyperlink ref="C300" location="'B1. HTT Mortgage Assets'!B215" display="215 LTV residential mortgage"/>
    <hyperlink ref="D300" location="'B1. HTT Mortgage Assets'!B441" display="441 LTV Commercial Mortgage"/>
    <hyperlink ref="C301" location="'A. HTT General'!B230" display="230 Derivatives and Swaps"/>
    <hyperlink ref="B28" r:id="rId4"/>
    <hyperlink ref="F293" location="'B2. HTT Public Sector Assets'!A18" display="'B2. HTT Public Sector Assets'!A18"/>
    <hyperlink ref="G293" location="'B3. HTT Shipping Assets'!B116" display="'B3. HTT Shipping Assets'!B116"/>
    <hyperlink ref="F295" location="'B3. HTT Shipping Assets'!B80" display="'B3. HTT Shipping Assets'!B80"/>
    <hyperlink ref="C305" location="'C. HTT Harmonised Glossary'!B12" display="link to Glossary HG 1.7"/>
    <hyperlink ref="F307" location="'B3. HTT Shipping Assets'!B110" display="'B3. HTT Shipping Assets'!B110"/>
    <hyperlink ref="B44" location="'C. HTT Harmonised Glossary'!B6" display="2. Over-collateralisation (OC) "/>
    <hyperlink ref="C229" r:id="rId5"/>
    <hyperlink ref="C30" r:id="rId6"/>
    <hyperlink ref="C242" r:id="rId7"/>
  </hyperlinks>
  <pageMargins left="0.7" right="0.7" top="0.75" bottom="0.75" header="0.3" footer="0.3"/>
  <pageSetup paperSize="9" orientation="portrait" r:id="rId8"/>
  <legacyDrawing r:id="rId9"/>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2">
    <tabColor theme="5" tint="-0.249977111117893"/>
  </sheetPr>
  <dimension ref="A1:N622"/>
  <sheetViews>
    <sheetView zoomScaleNormal="100" workbookViewId="0">
      <selection activeCell="C11" sqref="C11"/>
    </sheetView>
  </sheetViews>
  <sheetFormatPr defaultColWidth="8.5703125" defaultRowHeight="15" outlineLevelRow="1" x14ac:dyDescent="0.25"/>
  <cols>
    <col min="1" max="1" width="13.5703125" style="73" customWidth="1"/>
    <col min="2" max="2" width="60.5703125" style="73" customWidth="1"/>
    <col min="3" max="3" width="41" style="73" customWidth="1"/>
    <col min="4" max="4" width="40.5703125" style="73" customWidth="1"/>
    <col min="5" max="5" width="15.42578125" style="73" customWidth="1"/>
    <col min="6" max="6" width="41.5703125" style="73" customWidth="1"/>
    <col min="7" max="7" width="41.5703125" style="68" customWidth="1"/>
    <col min="8" max="8" width="15.42578125" style="69" customWidth="1"/>
    <col min="9" max="9" width="40.42578125" style="69" customWidth="1"/>
    <col min="10" max="11" width="8.5703125" style="69"/>
    <col min="12" max="12" width="11.42578125" style="69" bestFit="1" customWidth="1"/>
    <col min="13" max="16384" width="8.5703125" style="69"/>
  </cols>
  <sheetData>
    <row r="1" spans="1:7" ht="31.5" x14ac:dyDescent="0.25">
      <c r="A1" s="67" t="s">
        <v>503</v>
      </c>
      <c r="B1" s="67"/>
      <c r="C1" s="68"/>
      <c r="D1" s="68"/>
      <c r="E1" s="68"/>
      <c r="F1" s="178" t="s">
        <v>2756</v>
      </c>
    </row>
    <row r="2" spans="1:7" ht="15.75" thickBot="1" x14ac:dyDescent="0.3">
      <c r="A2" s="68"/>
      <c r="B2" s="68"/>
      <c r="C2" s="68"/>
      <c r="D2" s="68"/>
      <c r="E2" s="68"/>
      <c r="F2" s="68"/>
    </row>
    <row r="3" spans="1:7" ht="19.5" thickBot="1" x14ac:dyDescent="0.3">
      <c r="A3" s="70"/>
      <c r="B3" s="71" t="s">
        <v>1</v>
      </c>
      <c r="C3" s="72" t="s">
        <v>2</v>
      </c>
      <c r="D3" s="70"/>
      <c r="E3" s="70"/>
      <c r="F3" s="68"/>
      <c r="G3" s="70"/>
    </row>
    <row r="4" spans="1:7" ht="15.75" thickBot="1" x14ac:dyDescent="0.3"/>
    <row r="5" spans="1:7" ht="18.75" x14ac:dyDescent="0.25">
      <c r="A5" s="74"/>
      <c r="B5" s="75" t="s">
        <v>504</v>
      </c>
      <c r="C5" s="74"/>
      <c r="E5" s="76"/>
      <c r="F5" s="76"/>
    </row>
    <row r="6" spans="1:7" x14ac:dyDescent="0.25">
      <c r="B6" s="77" t="s">
        <v>505</v>
      </c>
    </row>
    <row r="7" spans="1:7" x14ac:dyDescent="0.25">
      <c r="B7" s="77" t="s">
        <v>506</v>
      </c>
    </row>
    <row r="8" spans="1:7" x14ac:dyDescent="0.25">
      <c r="B8" s="77" t="s">
        <v>507</v>
      </c>
    </row>
    <row r="9" spans="1:7" x14ac:dyDescent="0.25">
      <c r="B9" s="78"/>
    </row>
    <row r="10" spans="1:7" ht="37.5" x14ac:dyDescent="0.25">
      <c r="A10" s="79" t="s">
        <v>10</v>
      </c>
      <c r="B10" s="79" t="s">
        <v>505</v>
      </c>
      <c r="C10" s="80"/>
      <c r="D10" s="80"/>
      <c r="E10" s="80"/>
      <c r="F10" s="80"/>
      <c r="G10" s="81"/>
    </row>
    <row r="11" spans="1:7" ht="15" customHeight="1" x14ac:dyDescent="0.25">
      <c r="A11" s="149"/>
      <c r="B11" s="150" t="s">
        <v>508</v>
      </c>
      <c r="C11" s="149" t="s">
        <v>41</v>
      </c>
      <c r="D11" s="149"/>
      <c r="E11" s="149"/>
      <c r="F11" s="151" t="s">
        <v>509</v>
      </c>
      <c r="G11" s="151"/>
    </row>
    <row r="12" spans="1:7" x14ac:dyDescent="0.25">
      <c r="A12" s="73" t="s">
        <v>510</v>
      </c>
      <c r="B12" s="73" t="s">
        <v>511</v>
      </c>
      <c r="C12" s="140">
        <v>5179.1723549600292</v>
      </c>
      <c r="F12" s="33">
        <f>IF($C$15=0,"",IF(C12="[for completion]","",C12/$C$15))</f>
        <v>1</v>
      </c>
    </row>
    <row r="13" spans="1:7" x14ac:dyDescent="0.25">
      <c r="A13" s="73" t="s">
        <v>512</v>
      </c>
      <c r="B13" s="73" t="s">
        <v>513</v>
      </c>
      <c r="C13" s="140"/>
      <c r="F13" s="33">
        <f>IF($C$15=0,"",IF(C13="[for completion]","",C13/$C$15))</f>
        <v>0</v>
      </c>
    </row>
    <row r="14" spans="1:7" x14ac:dyDescent="0.25">
      <c r="A14" s="73" t="s">
        <v>514</v>
      </c>
      <c r="B14" s="73" t="s">
        <v>77</v>
      </c>
      <c r="C14" s="140"/>
      <c r="F14" s="33">
        <f>IF($C$15=0,"",IF(C14="[for completion]","",C14/$C$15))</f>
        <v>0</v>
      </c>
    </row>
    <row r="15" spans="1:7" x14ac:dyDescent="0.25">
      <c r="A15" s="73" t="s">
        <v>515</v>
      </c>
      <c r="B15" s="83" t="s">
        <v>79</v>
      </c>
      <c r="C15" s="140">
        <v>5179.1723549600292</v>
      </c>
      <c r="F15" s="84">
        <f>SUM(F12:F14)</f>
        <v>1</v>
      </c>
    </row>
    <row r="16" spans="1:7" outlineLevel="1" x14ac:dyDescent="0.25">
      <c r="A16" s="73" t="s">
        <v>516</v>
      </c>
      <c r="B16" s="85" t="s">
        <v>517</v>
      </c>
      <c r="C16" s="82"/>
      <c r="F16" s="33"/>
    </row>
    <row r="17" spans="1:7" outlineLevel="1" x14ac:dyDescent="0.25">
      <c r="A17" s="73" t="s">
        <v>518</v>
      </c>
      <c r="B17" s="85" t="s">
        <v>519</v>
      </c>
      <c r="C17" s="82"/>
      <c r="F17" s="33"/>
    </row>
    <row r="18" spans="1:7" outlineLevel="1" x14ac:dyDescent="0.25">
      <c r="A18" s="73" t="s">
        <v>520</v>
      </c>
      <c r="B18" s="85" t="s">
        <v>81</v>
      </c>
      <c r="C18" s="82"/>
      <c r="F18" s="33"/>
    </row>
    <row r="19" spans="1:7" outlineLevel="1" x14ac:dyDescent="0.25">
      <c r="A19" s="73" t="s">
        <v>521</v>
      </c>
      <c r="B19" s="85" t="s">
        <v>81</v>
      </c>
      <c r="C19" s="82"/>
      <c r="F19" s="33"/>
    </row>
    <row r="20" spans="1:7" outlineLevel="1" x14ac:dyDescent="0.25">
      <c r="A20" s="73" t="s">
        <v>522</v>
      </c>
      <c r="B20" s="85" t="s">
        <v>81</v>
      </c>
      <c r="C20" s="82"/>
      <c r="F20" s="33"/>
    </row>
    <row r="21" spans="1:7" outlineLevel="1" x14ac:dyDescent="0.25">
      <c r="A21" s="73" t="s">
        <v>523</v>
      </c>
      <c r="B21" s="85" t="s">
        <v>81</v>
      </c>
      <c r="C21" s="82"/>
      <c r="F21" s="33"/>
    </row>
    <row r="22" spans="1:7" outlineLevel="1" x14ac:dyDescent="0.25">
      <c r="A22" s="73" t="s">
        <v>524</v>
      </c>
      <c r="B22" s="85" t="s">
        <v>81</v>
      </c>
      <c r="C22" s="82"/>
      <c r="F22" s="33"/>
    </row>
    <row r="23" spans="1:7" outlineLevel="1" x14ac:dyDescent="0.25">
      <c r="A23" s="73" t="s">
        <v>525</v>
      </c>
      <c r="B23" s="85" t="s">
        <v>81</v>
      </c>
      <c r="C23" s="82"/>
      <c r="F23" s="33"/>
    </row>
    <row r="24" spans="1:7" outlineLevel="1" x14ac:dyDescent="0.25">
      <c r="A24" s="73" t="s">
        <v>526</v>
      </c>
      <c r="B24" s="85" t="s">
        <v>81</v>
      </c>
      <c r="C24" s="82"/>
      <c r="F24" s="33"/>
    </row>
    <row r="25" spans="1:7" outlineLevel="1" x14ac:dyDescent="0.25">
      <c r="A25" s="73" t="s">
        <v>527</v>
      </c>
      <c r="B25" s="85" t="s">
        <v>81</v>
      </c>
      <c r="C25" s="82"/>
      <c r="F25" s="33"/>
    </row>
    <row r="26" spans="1:7" outlineLevel="1" x14ac:dyDescent="0.25">
      <c r="A26" s="73" t="s">
        <v>528</v>
      </c>
      <c r="B26" s="85" t="s">
        <v>81</v>
      </c>
      <c r="C26" s="86"/>
      <c r="D26" s="69"/>
      <c r="E26" s="69"/>
      <c r="F26" s="33"/>
    </row>
    <row r="27" spans="1:7" ht="15" customHeight="1" x14ac:dyDescent="0.25">
      <c r="A27" s="149"/>
      <c r="B27" s="150" t="s">
        <v>529</v>
      </c>
      <c r="C27" s="149" t="s">
        <v>530</v>
      </c>
      <c r="D27" s="149" t="s">
        <v>531</v>
      </c>
      <c r="E27" s="152"/>
      <c r="F27" s="149" t="s">
        <v>532</v>
      </c>
      <c r="G27" s="151"/>
    </row>
    <row r="28" spans="1:7" x14ac:dyDescent="0.25">
      <c r="A28" s="73" t="s">
        <v>533</v>
      </c>
      <c r="B28" s="73" t="s">
        <v>534</v>
      </c>
      <c r="C28" s="102">
        <v>63511</v>
      </c>
      <c r="D28" s="162">
        <v>0</v>
      </c>
      <c r="F28" s="102">
        <v>63511</v>
      </c>
    </row>
    <row r="29" spans="1:7" outlineLevel="1" x14ac:dyDescent="0.25">
      <c r="A29" s="73" t="s">
        <v>535</v>
      </c>
      <c r="B29" s="87" t="s">
        <v>536</v>
      </c>
      <c r="C29" s="102">
        <v>63127</v>
      </c>
      <c r="D29" s="162" t="s">
        <v>1274</v>
      </c>
      <c r="F29" s="102">
        <f>IF(AND(C29="[For completion]",D29="[For completion]"),"[For completion]",SUM(C29:D29))</f>
        <v>63127</v>
      </c>
    </row>
    <row r="30" spans="1:7" outlineLevel="1" x14ac:dyDescent="0.25">
      <c r="A30" s="73" t="s">
        <v>537</v>
      </c>
      <c r="B30" s="87" t="s">
        <v>538</v>
      </c>
    </row>
    <row r="31" spans="1:7" outlineLevel="1" x14ac:dyDescent="0.25">
      <c r="A31" s="73" t="s">
        <v>539</v>
      </c>
      <c r="B31" s="87"/>
    </row>
    <row r="32" spans="1:7" outlineLevel="1" x14ac:dyDescent="0.25">
      <c r="A32" s="73" t="s">
        <v>540</v>
      </c>
      <c r="B32" s="87"/>
    </row>
    <row r="33" spans="1:7" outlineLevel="1" x14ac:dyDescent="0.25">
      <c r="A33" s="73" t="s">
        <v>541</v>
      </c>
      <c r="B33" s="87"/>
    </row>
    <row r="34" spans="1:7" outlineLevel="1" x14ac:dyDescent="0.25">
      <c r="A34" s="73" t="s">
        <v>542</v>
      </c>
      <c r="B34" s="87"/>
    </row>
    <row r="35" spans="1:7" ht="15" customHeight="1" x14ac:dyDescent="0.25">
      <c r="A35" s="149"/>
      <c r="B35" s="150" t="s">
        <v>543</v>
      </c>
      <c r="C35" s="149" t="s">
        <v>544</v>
      </c>
      <c r="D35" s="149" t="s">
        <v>545</v>
      </c>
      <c r="E35" s="152"/>
      <c r="F35" s="151" t="s">
        <v>509</v>
      </c>
      <c r="G35" s="151"/>
    </row>
    <row r="36" spans="1:7" x14ac:dyDescent="0.25">
      <c r="A36" s="73" t="s">
        <v>546</v>
      </c>
      <c r="B36" s="73" t="s">
        <v>547</v>
      </c>
      <c r="C36" s="141">
        <v>2.900757943614708E-3</v>
      </c>
      <c r="D36" s="162">
        <v>0</v>
      </c>
      <c r="E36" s="88"/>
      <c r="F36" s="141">
        <v>2.900757943614708E-3</v>
      </c>
    </row>
    <row r="37" spans="1:7" outlineLevel="1" x14ac:dyDescent="0.25">
      <c r="A37" s="73" t="s">
        <v>548</v>
      </c>
      <c r="B37" s="133"/>
      <c r="C37" s="84"/>
      <c r="D37" s="84"/>
      <c r="E37" s="88"/>
      <c r="F37" s="84"/>
    </row>
    <row r="38" spans="1:7" outlineLevel="1" x14ac:dyDescent="0.25">
      <c r="A38" s="73" t="s">
        <v>549</v>
      </c>
      <c r="C38" s="84"/>
      <c r="D38" s="84"/>
      <c r="E38" s="88"/>
      <c r="F38" s="84"/>
    </row>
    <row r="39" spans="1:7" outlineLevel="1" x14ac:dyDescent="0.25">
      <c r="A39" s="73" t="s">
        <v>550</v>
      </c>
      <c r="C39" s="84"/>
      <c r="D39" s="84"/>
      <c r="E39" s="88"/>
      <c r="F39" s="84"/>
    </row>
    <row r="40" spans="1:7" outlineLevel="1" x14ac:dyDescent="0.25">
      <c r="A40" s="73" t="s">
        <v>551</v>
      </c>
      <c r="C40" s="84"/>
      <c r="D40" s="84"/>
      <c r="E40" s="88"/>
      <c r="F40" s="84"/>
    </row>
    <row r="41" spans="1:7" outlineLevel="1" x14ac:dyDescent="0.25">
      <c r="A41" s="73" t="s">
        <v>552</v>
      </c>
      <c r="C41" s="84"/>
      <c r="D41" s="84"/>
      <c r="E41" s="88"/>
      <c r="F41" s="84"/>
    </row>
    <row r="42" spans="1:7" outlineLevel="1" x14ac:dyDescent="0.25">
      <c r="A42" s="73" t="s">
        <v>553</v>
      </c>
      <c r="C42" s="84"/>
      <c r="D42" s="84"/>
      <c r="E42" s="88"/>
      <c r="F42" s="84"/>
    </row>
    <row r="43" spans="1:7" ht="15" customHeight="1" x14ac:dyDescent="0.25">
      <c r="A43" s="149"/>
      <c r="B43" s="150" t="s">
        <v>554</v>
      </c>
      <c r="C43" s="149" t="s">
        <v>544</v>
      </c>
      <c r="D43" s="149" t="s">
        <v>545</v>
      </c>
      <c r="E43" s="152"/>
      <c r="F43" s="151" t="s">
        <v>509</v>
      </c>
      <c r="G43" s="151"/>
    </row>
    <row r="44" spans="1:7" x14ac:dyDescent="0.25">
      <c r="A44" s="292" t="s">
        <v>555</v>
      </c>
      <c r="B44" s="299" t="s">
        <v>556</v>
      </c>
      <c r="C44" s="299">
        <v>1</v>
      </c>
      <c r="D44" s="299">
        <v>0</v>
      </c>
      <c r="E44" s="299"/>
      <c r="F44" s="299">
        <v>1</v>
      </c>
      <c r="G44" s="73"/>
    </row>
    <row r="45" spans="1:7" x14ac:dyDescent="0.25">
      <c r="A45" s="292" t="s">
        <v>557</v>
      </c>
      <c r="B45" s="73" t="s">
        <v>558</v>
      </c>
      <c r="C45" s="84">
        <v>0</v>
      </c>
      <c r="D45" s="84" t="s">
        <v>1274</v>
      </c>
      <c r="E45" s="84"/>
      <c r="F45" s="84">
        <v>0</v>
      </c>
      <c r="G45" s="73"/>
    </row>
    <row r="46" spans="1:7" x14ac:dyDescent="0.25">
      <c r="A46" s="73" t="s">
        <v>559</v>
      </c>
      <c r="B46" s="73" t="s">
        <v>560</v>
      </c>
      <c r="C46" s="84">
        <v>0</v>
      </c>
      <c r="D46" s="84" t="s">
        <v>1274</v>
      </c>
      <c r="E46" s="84"/>
      <c r="F46" s="84">
        <v>0</v>
      </c>
      <c r="G46" s="73"/>
    </row>
    <row r="47" spans="1:7" x14ac:dyDescent="0.25">
      <c r="A47" s="73" t="s">
        <v>561</v>
      </c>
      <c r="B47" s="73" t="s">
        <v>562</v>
      </c>
      <c r="C47" s="84">
        <v>0</v>
      </c>
      <c r="D47" s="84" t="s">
        <v>1274</v>
      </c>
      <c r="E47" s="84"/>
      <c r="F47" s="84">
        <v>0</v>
      </c>
      <c r="G47" s="73"/>
    </row>
    <row r="48" spans="1:7" x14ac:dyDescent="0.25">
      <c r="A48" s="73" t="s">
        <v>563</v>
      </c>
      <c r="B48" s="73" t="s">
        <v>564</v>
      </c>
      <c r="C48" s="84">
        <v>0</v>
      </c>
      <c r="D48" s="84" t="s">
        <v>1274</v>
      </c>
      <c r="E48" s="84"/>
      <c r="F48" s="84">
        <v>0</v>
      </c>
      <c r="G48" s="73"/>
    </row>
    <row r="49" spans="1:7" x14ac:dyDescent="0.25">
      <c r="A49" s="73" t="s">
        <v>565</v>
      </c>
      <c r="B49" s="73" t="s">
        <v>566</v>
      </c>
      <c r="C49" s="84">
        <v>0</v>
      </c>
      <c r="D49" s="84" t="s">
        <v>1274</v>
      </c>
      <c r="E49" s="84"/>
      <c r="F49" s="84">
        <v>0</v>
      </c>
      <c r="G49" s="73"/>
    </row>
    <row r="50" spans="1:7" x14ac:dyDescent="0.25">
      <c r="A50" s="73" t="s">
        <v>567</v>
      </c>
      <c r="B50" s="73" t="s">
        <v>568</v>
      </c>
      <c r="C50" s="84">
        <v>0</v>
      </c>
      <c r="D50" s="84" t="s">
        <v>1274</v>
      </c>
      <c r="E50" s="84"/>
      <c r="F50" s="84">
        <v>0</v>
      </c>
      <c r="G50" s="73"/>
    </row>
    <row r="51" spans="1:7" x14ac:dyDescent="0.25">
      <c r="A51" s="73" t="s">
        <v>569</v>
      </c>
      <c r="B51" s="73" t="s">
        <v>570</v>
      </c>
      <c r="C51" s="84">
        <v>0</v>
      </c>
      <c r="D51" s="84" t="s">
        <v>1274</v>
      </c>
      <c r="E51" s="84"/>
      <c r="F51" s="84">
        <v>0</v>
      </c>
      <c r="G51" s="73"/>
    </row>
    <row r="52" spans="1:7" x14ac:dyDescent="0.25">
      <c r="A52" s="73" t="s">
        <v>571</v>
      </c>
      <c r="B52" s="73" t="s">
        <v>572</v>
      </c>
      <c r="C52" s="84">
        <v>0</v>
      </c>
      <c r="D52" s="84" t="s">
        <v>1274</v>
      </c>
      <c r="E52" s="84"/>
      <c r="F52" s="84">
        <v>0</v>
      </c>
      <c r="G52" s="73"/>
    </row>
    <row r="53" spans="1:7" x14ac:dyDescent="0.25">
      <c r="A53" s="73" t="s">
        <v>573</v>
      </c>
      <c r="B53" s="73" t="s">
        <v>574</v>
      </c>
      <c r="C53" s="84">
        <v>0</v>
      </c>
      <c r="D53" s="84" t="s">
        <v>1274</v>
      </c>
      <c r="E53" s="84"/>
      <c r="F53" s="84">
        <v>0</v>
      </c>
      <c r="G53" s="73"/>
    </row>
    <row r="54" spans="1:7" x14ac:dyDescent="0.25">
      <c r="A54" s="73" t="s">
        <v>575</v>
      </c>
      <c r="B54" s="73" t="s">
        <v>576</v>
      </c>
      <c r="C54" s="84">
        <v>0</v>
      </c>
      <c r="D54" s="84" t="s">
        <v>1274</v>
      </c>
      <c r="E54" s="84"/>
      <c r="F54" s="84">
        <v>0</v>
      </c>
      <c r="G54" s="73"/>
    </row>
    <row r="55" spans="1:7" x14ac:dyDescent="0.25">
      <c r="A55" s="73" t="s">
        <v>577</v>
      </c>
      <c r="B55" s="73" t="s">
        <v>578</v>
      </c>
      <c r="C55" s="84">
        <v>0</v>
      </c>
      <c r="D55" s="84" t="s">
        <v>1274</v>
      </c>
      <c r="E55" s="84"/>
      <c r="F55" s="84">
        <v>0</v>
      </c>
      <c r="G55" s="73"/>
    </row>
    <row r="56" spans="1:7" x14ac:dyDescent="0.25">
      <c r="A56" s="73" t="s">
        <v>579</v>
      </c>
      <c r="B56" s="73" t="s">
        <v>580</v>
      </c>
      <c r="C56" s="84">
        <v>0</v>
      </c>
      <c r="D56" s="84" t="s">
        <v>1274</v>
      </c>
      <c r="E56" s="84"/>
      <c r="F56" s="84">
        <v>0</v>
      </c>
      <c r="G56" s="73"/>
    </row>
    <row r="57" spans="1:7" x14ac:dyDescent="0.25">
      <c r="A57" s="73" t="s">
        <v>581</v>
      </c>
      <c r="B57" s="73" t="s">
        <v>582</v>
      </c>
      <c r="C57" s="84">
        <v>0</v>
      </c>
      <c r="D57" s="84" t="s">
        <v>1274</v>
      </c>
      <c r="E57" s="84"/>
      <c r="F57" s="84">
        <v>0</v>
      </c>
      <c r="G57" s="73"/>
    </row>
    <row r="58" spans="1:7" x14ac:dyDescent="0.25">
      <c r="A58" s="73" t="s">
        <v>583</v>
      </c>
      <c r="B58" s="73" t="s">
        <v>584</v>
      </c>
      <c r="C58" s="84">
        <v>0</v>
      </c>
      <c r="D58" s="84" t="s">
        <v>1274</v>
      </c>
      <c r="E58" s="84"/>
      <c r="F58" s="84">
        <v>0</v>
      </c>
      <c r="G58" s="73"/>
    </row>
    <row r="59" spans="1:7" x14ac:dyDescent="0.25">
      <c r="A59" s="73" t="s">
        <v>585</v>
      </c>
      <c r="B59" s="73" t="s">
        <v>586</v>
      </c>
      <c r="C59" s="84">
        <v>0</v>
      </c>
      <c r="D59" s="84" t="s">
        <v>1274</v>
      </c>
      <c r="E59" s="84"/>
      <c r="F59" s="84">
        <v>0</v>
      </c>
      <c r="G59" s="73"/>
    </row>
    <row r="60" spans="1:7" x14ac:dyDescent="0.25">
      <c r="A60" s="73" t="s">
        <v>587</v>
      </c>
      <c r="B60" s="73" t="s">
        <v>588</v>
      </c>
      <c r="C60" s="84">
        <v>1</v>
      </c>
      <c r="D60" s="84" t="s">
        <v>1274</v>
      </c>
      <c r="E60" s="84"/>
      <c r="F60" s="84">
        <v>1</v>
      </c>
      <c r="G60" s="73"/>
    </row>
    <row r="61" spans="1:7" x14ac:dyDescent="0.25">
      <c r="A61" s="73" t="s">
        <v>589</v>
      </c>
      <c r="B61" s="73" t="s">
        <v>590</v>
      </c>
      <c r="C61" s="84">
        <v>0</v>
      </c>
      <c r="D61" s="84" t="s">
        <v>1274</v>
      </c>
      <c r="E61" s="84"/>
      <c r="F61" s="84">
        <v>0</v>
      </c>
      <c r="G61" s="73"/>
    </row>
    <row r="62" spans="1:7" x14ac:dyDescent="0.25">
      <c r="A62" s="73" t="s">
        <v>591</v>
      </c>
      <c r="B62" s="73" t="s">
        <v>592</v>
      </c>
      <c r="C62" s="84">
        <v>0</v>
      </c>
      <c r="D62" s="84" t="s">
        <v>1274</v>
      </c>
      <c r="E62" s="84"/>
      <c r="F62" s="84">
        <v>0</v>
      </c>
      <c r="G62" s="73"/>
    </row>
    <row r="63" spans="1:7" x14ac:dyDescent="0.25">
      <c r="A63" s="73" t="s">
        <v>593</v>
      </c>
      <c r="B63" s="73" t="s">
        <v>594</v>
      </c>
      <c r="C63" s="84">
        <v>0</v>
      </c>
      <c r="D63" s="84" t="s">
        <v>1274</v>
      </c>
      <c r="E63" s="84"/>
      <c r="F63" s="84">
        <v>0</v>
      </c>
      <c r="G63" s="73"/>
    </row>
    <row r="64" spans="1:7" x14ac:dyDescent="0.25">
      <c r="A64" s="73" t="s">
        <v>595</v>
      </c>
      <c r="B64" s="73" t="s">
        <v>596</v>
      </c>
      <c r="C64" s="84">
        <v>0</v>
      </c>
      <c r="D64" s="84" t="s">
        <v>1274</v>
      </c>
      <c r="E64" s="84"/>
      <c r="F64" s="84">
        <v>0</v>
      </c>
      <c r="G64" s="73"/>
    </row>
    <row r="65" spans="1:7" x14ac:dyDescent="0.25">
      <c r="A65" s="73" t="s">
        <v>597</v>
      </c>
      <c r="B65" s="73" t="s">
        <v>598</v>
      </c>
      <c r="C65" s="84">
        <v>0</v>
      </c>
      <c r="D65" s="84" t="s">
        <v>1274</v>
      </c>
      <c r="E65" s="84"/>
      <c r="F65" s="84">
        <v>0</v>
      </c>
      <c r="G65" s="73"/>
    </row>
    <row r="66" spans="1:7" x14ac:dyDescent="0.25">
      <c r="A66" s="73" t="s">
        <v>599</v>
      </c>
      <c r="B66" s="73" t="s">
        <v>600</v>
      </c>
      <c r="C66" s="84">
        <v>0</v>
      </c>
      <c r="D66" s="84" t="s">
        <v>1274</v>
      </c>
      <c r="E66" s="84"/>
      <c r="F66" s="84">
        <v>0</v>
      </c>
      <c r="G66" s="73"/>
    </row>
    <row r="67" spans="1:7" x14ac:dyDescent="0.25">
      <c r="A67" s="73" t="s">
        <v>601</v>
      </c>
      <c r="B67" s="73" t="s">
        <v>602</v>
      </c>
      <c r="C67" s="84">
        <v>0</v>
      </c>
      <c r="D67" s="84" t="s">
        <v>1274</v>
      </c>
      <c r="E67" s="84"/>
      <c r="F67" s="84">
        <v>0</v>
      </c>
      <c r="G67" s="73"/>
    </row>
    <row r="68" spans="1:7" x14ac:dyDescent="0.25">
      <c r="A68" s="73" t="s">
        <v>603</v>
      </c>
      <c r="B68" s="73" t="s">
        <v>604</v>
      </c>
      <c r="C68" s="84">
        <v>0</v>
      </c>
      <c r="D68" s="84" t="s">
        <v>1274</v>
      </c>
      <c r="E68" s="84"/>
      <c r="F68" s="84">
        <v>0</v>
      </c>
      <c r="G68" s="73"/>
    </row>
    <row r="69" spans="1:7" x14ac:dyDescent="0.25">
      <c r="A69" s="73" t="s">
        <v>605</v>
      </c>
      <c r="B69" s="73" t="s">
        <v>606</v>
      </c>
      <c r="C69" s="84">
        <v>0</v>
      </c>
      <c r="D69" s="84" t="s">
        <v>1274</v>
      </c>
      <c r="E69" s="84"/>
      <c r="F69" s="84">
        <v>0</v>
      </c>
      <c r="G69" s="73"/>
    </row>
    <row r="70" spans="1:7" x14ac:dyDescent="0.25">
      <c r="A70" s="73" t="s">
        <v>607</v>
      </c>
      <c r="B70" s="73" t="s">
        <v>608</v>
      </c>
      <c r="C70" s="84">
        <v>0</v>
      </c>
      <c r="D70" s="84" t="s">
        <v>1274</v>
      </c>
      <c r="E70" s="84"/>
      <c r="F70" s="84">
        <v>0</v>
      </c>
      <c r="G70" s="73"/>
    </row>
    <row r="71" spans="1:7" x14ac:dyDescent="0.25">
      <c r="A71" s="73" t="s">
        <v>609</v>
      </c>
      <c r="B71" s="73" t="s">
        <v>610</v>
      </c>
      <c r="C71" s="84">
        <v>0</v>
      </c>
      <c r="D71" s="84" t="s">
        <v>1274</v>
      </c>
      <c r="E71" s="84"/>
      <c r="F71" s="84">
        <v>0</v>
      </c>
      <c r="G71" s="73"/>
    </row>
    <row r="72" spans="1:7" x14ac:dyDescent="0.25">
      <c r="A72" s="292" t="s">
        <v>611</v>
      </c>
      <c r="B72" s="299" t="s">
        <v>272</v>
      </c>
      <c r="C72" s="299">
        <f>SUM(C73:C75)</f>
        <v>0</v>
      </c>
      <c r="D72" s="299">
        <f>SUM(D73:D75)</f>
        <v>0</v>
      </c>
      <c r="E72" s="299"/>
      <c r="F72" s="299">
        <f>SUM(F73:F75)</f>
        <v>0</v>
      </c>
      <c r="G72" s="73"/>
    </row>
    <row r="73" spans="1:7" x14ac:dyDescent="0.25">
      <c r="A73" s="73" t="s">
        <v>612</v>
      </c>
      <c r="B73" s="73" t="s">
        <v>613</v>
      </c>
      <c r="C73" s="84">
        <v>0</v>
      </c>
      <c r="D73" s="84" t="s">
        <v>1274</v>
      </c>
      <c r="E73" s="84"/>
      <c r="F73" s="84">
        <v>0</v>
      </c>
      <c r="G73" s="73"/>
    </row>
    <row r="74" spans="1:7" x14ac:dyDescent="0.25">
      <c r="A74" s="73" t="s">
        <v>614</v>
      </c>
      <c r="B74" s="73" t="s">
        <v>615</v>
      </c>
      <c r="C74" s="84">
        <v>0</v>
      </c>
      <c r="D74" s="84" t="s">
        <v>1274</v>
      </c>
      <c r="E74" s="84"/>
      <c r="F74" s="84">
        <v>0</v>
      </c>
      <c r="G74" s="73"/>
    </row>
    <row r="75" spans="1:7" x14ac:dyDescent="0.25">
      <c r="A75" s="73" t="s">
        <v>616</v>
      </c>
      <c r="B75" s="73" t="s">
        <v>617</v>
      </c>
      <c r="C75" s="84">
        <v>0</v>
      </c>
      <c r="D75" s="84" t="s">
        <v>1274</v>
      </c>
      <c r="E75" s="84"/>
      <c r="F75" s="84">
        <v>0</v>
      </c>
      <c r="G75" s="73"/>
    </row>
    <row r="76" spans="1:7" x14ac:dyDescent="0.25">
      <c r="A76" s="73" t="s">
        <v>618</v>
      </c>
      <c r="B76" s="299" t="s">
        <v>77</v>
      </c>
      <c r="C76" s="299">
        <f>SUM(C77:C87)</f>
        <v>0</v>
      </c>
      <c r="D76" s="299">
        <f>SUM(D77:D87)</f>
        <v>0</v>
      </c>
      <c r="E76" s="299"/>
      <c r="F76" s="299">
        <f>SUM(F77:F87)</f>
        <v>0</v>
      </c>
      <c r="G76" s="73"/>
    </row>
    <row r="77" spans="1:7" x14ac:dyDescent="0.25">
      <c r="A77" s="73" t="s">
        <v>619</v>
      </c>
      <c r="B77" s="90" t="s">
        <v>274</v>
      </c>
      <c r="C77" s="84">
        <v>0</v>
      </c>
      <c r="D77" s="84" t="s">
        <v>1274</v>
      </c>
      <c r="E77" s="84"/>
      <c r="F77" s="84">
        <v>0</v>
      </c>
      <c r="G77" s="73"/>
    </row>
    <row r="78" spans="1:7" x14ac:dyDescent="0.25">
      <c r="A78" s="73" t="s">
        <v>620</v>
      </c>
      <c r="B78" s="73" t="s">
        <v>621</v>
      </c>
      <c r="C78" s="84">
        <v>0</v>
      </c>
      <c r="D78" s="84" t="s">
        <v>1274</v>
      </c>
      <c r="E78" s="84"/>
      <c r="F78" s="84">
        <v>0</v>
      </c>
      <c r="G78" s="73"/>
    </row>
    <row r="79" spans="1:7" x14ac:dyDescent="0.25">
      <c r="A79" s="73" t="s">
        <v>622</v>
      </c>
      <c r="B79" s="90" t="s">
        <v>276</v>
      </c>
      <c r="C79" s="84">
        <v>0</v>
      </c>
      <c r="D79" s="84" t="s">
        <v>1274</v>
      </c>
      <c r="E79" s="84"/>
      <c r="F79" s="84">
        <v>0</v>
      </c>
      <c r="G79" s="73"/>
    </row>
    <row r="80" spans="1:7" x14ac:dyDescent="0.25">
      <c r="A80" s="73" t="s">
        <v>623</v>
      </c>
      <c r="B80" s="90" t="s">
        <v>278</v>
      </c>
      <c r="C80" s="84">
        <v>0</v>
      </c>
      <c r="D80" s="84" t="s">
        <v>1274</v>
      </c>
      <c r="E80" s="84"/>
      <c r="F80" s="84">
        <v>0</v>
      </c>
      <c r="G80" s="73"/>
    </row>
    <row r="81" spans="1:7" x14ac:dyDescent="0.25">
      <c r="A81" s="73" t="s">
        <v>624</v>
      </c>
      <c r="B81" s="90" t="s">
        <v>280</v>
      </c>
      <c r="C81" s="84">
        <v>0</v>
      </c>
      <c r="D81" s="84" t="s">
        <v>1274</v>
      </c>
      <c r="E81" s="84"/>
      <c r="F81" s="84">
        <v>0</v>
      </c>
      <c r="G81" s="73"/>
    </row>
    <row r="82" spans="1:7" x14ac:dyDescent="0.25">
      <c r="A82" s="73" t="s">
        <v>625</v>
      </c>
      <c r="B82" s="90" t="s">
        <v>282</v>
      </c>
      <c r="C82" s="84">
        <v>0</v>
      </c>
      <c r="D82" s="84" t="s">
        <v>1274</v>
      </c>
      <c r="E82" s="84"/>
      <c r="F82" s="84">
        <v>0</v>
      </c>
      <c r="G82" s="73"/>
    </row>
    <row r="83" spans="1:7" x14ac:dyDescent="0.25">
      <c r="A83" s="73" t="s">
        <v>626</v>
      </c>
      <c r="B83" s="90" t="s">
        <v>284</v>
      </c>
      <c r="C83" s="84">
        <v>0</v>
      </c>
      <c r="D83" s="84" t="s">
        <v>1274</v>
      </c>
      <c r="E83" s="84"/>
      <c r="F83" s="84">
        <v>0</v>
      </c>
      <c r="G83" s="73"/>
    </row>
    <row r="84" spans="1:7" x14ac:dyDescent="0.25">
      <c r="A84" s="73" t="s">
        <v>627</v>
      </c>
      <c r="B84" s="90" t="s">
        <v>286</v>
      </c>
      <c r="C84" s="84">
        <v>0</v>
      </c>
      <c r="D84" s="84" t="s">
        <v>1274</v>
      </c>
      <c r="E84" s="84"/>
      <c r="F84" s="84">
        <v>0</v>
      </c>
      <c r="G84" s="73"/>
    </row>
    <row r="85" spans="1:7" x14ac:dyDescent="0.25">
      <c r="A85" s="73" t="s">
        <v>628</v>
      </c>
      <c r="B85" s="90" t="s">
        <v>288</v>
      </c>
      <c r="C85" s="84">
        <v>0</v>
      </c>
      <c r="D85" s="84" t="s">
        <v>1274</v>
      </c>
      <c r="E85" s="84"/>
      <c r="F85" s="84">
        <v>0</v>
      </c>
      <c r="G85" s="73"/>
    </row>
    <row r="86" spans="1:7" x14ac:dyDescent="0.25">
      <c r="A86" s="73" t="s">
        <v>629</v>
      </c>
      <c r="B86" s="90" t="s">
        <v>290</v>
      </c>
      <c r="C86" s="84">
        <v>0</v>
      </c>
      <c r="D86" s="84" t="s">
        <v>1274</v>
      </c>
      <c r="E86" s="84"/>
      <c r="F86" s="84">
        <v>0</v>
      </c>
      <c r="G86" s="73"/>
    </row>
    <row r="87" spans="1:7" x14ac:dyDescent="0.25">
      <c r="A87" s="73" t="s">
        <v>630</v>
      </c>
      <c r="B87" s="90" t="s">
        <v>77</v>
      </c>
      <c r="C87" s="84">
        <v>0</v>
      </c>
      <c r="D87" s="84" t="s">
        <v>1274</v>
      </c>
      <c r="E87" s="84"/>
      <c r="F87" s="84">
        <v>0</v>
      </c>
      <c r="G87" s="73"/>
    </row>
    <row r="88" spans="1:7" outlineLevel="1" x14ac:dyDescent="0.25">
      <c r="A88" s="73" t="s">
        <v>631</v>
      </c>
      <c r="B88" s="85"/>
      <c r="C88" s="84"/>
      <c r="D88" s="84"/>
      <c r="E88" s="84"/>
      <c r="F88" s="84"/>
      <c r="G88" s="73"/>
    </row>
    <row r="89" spans="1:7" outlineLevel="1" x14ac:dyDescent="0.25">
      <c r="A89" s="73" t="s">
        <v>632</v>
      </c>
      <c r="B89" s="85"/>
      <c r="C89" s="84"/>
      <c r="D89" s="84"/>
      <c r="E89" s="84"/>
      <c r="F89" s="84"/>
      <c r="G89" s="73"/>
    </row>
    <row r="90" spans="1:7" outlineLevel="1" x14ac:dyDescent="0.25">
      <c r="A90" s="73" t="s">
        <v>633</v>
      </c>
      <c r="B90" s="85"/>
      <c r="C90" s="84"/>
      <c r="D90" s="84"/>
      <c r="E90" s="84"/>
      <c r="F90" s="84"/>
      <c r="G90" s="73"/>
    </row>
    <row r="91" spans="1:7" outlineLevel="1" x14ac:dyDescent="0.25">
      <c r="A91" s="73" t="s">
        <v>634</v>
      </c>
      <c r="B91" s="85"/>
      <c r="C91" s="84"/>
      <c r="D91" s="84"/>
      <c r="E91" s="84"/>
      <c r="F91" s="84"/>
      <c r="G91" s="73"/>
    </row>
    <row r="92" spans="1:7" outlineLevel="1" x14ac:dyDescent="0.25">
      <c r="A92" s="73" t="s">
        <v>635</v>
      </c>
      <c r="B92" s="85"/>
      <c r="C92" s="84"/>
      <c r="D92" s="84"/>
      <c r="E92" s="84"/>
      <c r="F92" s="84"/>
      <c r="G92" s="73"/>
    </row>
    <row r="93" spans="1:7" outlineLevel="1" x14ac:dyDescent="0.25">
      <c r="A93" s="73" t="s">
        <v>636</v>
      </c>
      <c r="B93" s="85"/>
      <c r="C93" s="84"/>
      <c r="D93" s="84"/>
      <c r="E93" s="84"/>
      <c r="F93" s="84"/>
      <c r="G93" s="73"/>
    </row>
    <row r="94" spans="1:7" outlineLevel="1" x14ac:dyDescent="0.25">
      <c r="A94" s="73" t="s">
        <v>637</v>
      </c>
      <c r="B94" s="85"/>
      <c r="C94" s="84"/>
      <c r="D94" s="84"/>
      <c r="E94" s="84"/>
      <c r="F94" s="84"/>
      <c r="G94" s="73"/>
    </row>
    <row r="95" spans="1:7" outlineLevel="1" x14ac:dyDescent="0.25">
      <c r="A95" s="73" t="s">
        <v>638</v>
      </c>
      <c r="B95" s="85"/>
      <c r="C95" s="84"/>
      <c r="D95" s="84"/>
      <c r="E95" s="84"/>
      <c r="F95" s="84"/>
      <c r="G95" s="73"/>
    </row>
    <row r="96" spans="1:7" outlineLevel="1" x14ac:dyDescent="0.25">
      <c r="A96" s="73" t="s">
        <v>639</v>
      </c>
      <c r="B96" s="85"/>
      <c r="C96" s="84"/>
      <c r="D96" s="84"/>
      <c r="E96" s="84"/>
      <c r="F96" s="84"/>
      <c r="G96" s="73"/>
    </row>
    <row r="97" spans="1:7" outlineLevel="1" x14ac:dyDescent="0.25">
      <c r="A97" s="73" t="s">
        <v>640</v>
      </c>
      <c r="B97" s="85"/>
      <c r="C97" s="84"/>
      <c r="D97" s="84"/>
      <c r="E97" s="84"/>
      <c r="F97" s="84"/>
      <c r="G97" s="73"/>
    </row>
    <row r="98" spans="1:7" ht="15" customHeight="1" x14ac:dyDescent="0.25">
      <c r="A98" s="149"/>
      <c r="B98" s="148" t="s">
        <v>641</v>
      </c>
      <c r="C98" s="149" t="s">
        <v>544</v>
      </c>
      <c r="D98" s="149" t="s">
        <v>545</v>
      </c>
      <c r="E98" s="152"/>
      <c r="F98" s="151" t="s">
        <v>509</v>
      </c>
      <c r="G98" s="151"/>
    </row>
    <row r="99" spans="1:7" x14ac:dyDescent="0.25">
      <c r="A99" s="73" t="s">
        <v>642</v>
      </c>
      <c r="B99" s="299" t="s">
        <v>2762</v>
      </c>
      <c r="C99" s="299">
        <f>SUM(C100:C120)</f>
        <v>0.99999999999999334</v>
      </c>
      <c r="D99" s="299" t="s">
        <v>1274</v>
      </c>
      <c r="E99" s="299"/>
      <c r="F99" s="299">
        <f>SUM(F100:F120)</f>
        <v>0.99999999999999334</v>
      </c>
      <c r="G99" s="73"/>
    </row>
    <row r="100" spans="1:7" x14ac:dyDescent="0.25">
      <c r="A100" s="73" t="s">
        <v>644</v>
      </c>
      <c r="B100" s="90" t="s">
        <v>1246</v>
      </c>
      <c r="C100" s="84">
        <v>1.0011572318179817E-2</v>
      </c>
      <c r="D100" s="84" t="s">
        <v>1274</v>
      </c>
      <c r="E100" s="84"/>
      <c r="F100" s="84">
        <v>1.0011572318179817E-2</v>
      </c>
      <c r="G100" s="73"/>
    </row>
    <row r="101" spans="1:7" x14ac:dyDescent="0.25">
      <c r="A101" s="73" t="s">
        <v>645</v>
      </c>
      <c r="B101" s="90" t="s">
        <v>1250</v>
      </c>
      <c r="C101" s="84">
        <v>1.9067497069377246E-3</v>
      </c>
      <c r="D101" s="84" t="s">
        <v>1274</v>
      </c>
      <c r="E101" s="84"/>
      <c r="F101" s="84">
        <v>1.9067497069377246E-3</v>
      </c>
      <c r="G101" s="73"/>
    </row>
    <row r="102" spans="1:7" x14ac:dyDescent="0.25">
      <c r="A102" s="73" t="s">
        <v>646</v>
      </c>
      <c r="B102" s="90" t="s">
        <v>1245</v>
      </c>
      <c r="C102" s="84">
        <v>2.629230256251066E-2</v>
      </c>
      <c r="D102" s="84" t="s">
        <v>1274</v>
      </c>
      <c r="E102" s="84"/>
      <c r="F102" s="84">
        <v>2.629230256251066E-2</v>
      </c>
      <c r="G102" s="73"/>
    </row>
    <row r="103" spans="1:7" x14ac:dyDescent="0.25">
      <c r="A103" s="73" t="s">
        <v>647</v>
      </c>
      <c r="B103" s="90" t="s">
        <v>1237</v>
      </c>
      <c r="C103" s="84">
        <v>0.11094365045598766</v>
      </c>
      <c r="D103" s="84" t="s">
        <v>1274</v>
      </c>
      <c r="E103" s="84"/>
      <c r="F103" s="84">
        <v>0.11094365045598766</v>
      </c>
      <c r="G103" s="73"/>
    </row>
    <row r="104" spans="1:7" x14ac:dyDescent="0.25">
      <c r="A104" s="73" t="s">
        <v>648</v>
      </c>
      <c r="B104" s="90" t="s">
        <v>1241</v>
      </c>
      <c r="C104" s="84">
        <v>0.14295379293584279</v>
      </c>
      <c r="D104" s="84" t="s">
        <v>1274</v>
      </c>
      <c r="E104" s="84"/>
      <c r="F104" s="84">
        <v>0.14295379293584279</v>
      </c>
      <c r="G104" s="73"/>
    </row>
    <row r="105" spans="1:7" x14ac:dyDescent="0.25">
      <c r="A105" s="73" t="s">
        <v>649</v>
      </c>
      <c r="B105" s="90" t="s">
        <v>1249</v>
      </c>
      <c r="C105" s="84">
        <v>9.2044802610875744E-3</v>
      </c>
      <c r="D105" s="84" t="s">
        <v>1274</v>
      </c>
      <c r="E105" s="84"/>
      <c r="F105" s="84">
        <v>9.2044802610875744E-3</v>
      </c>
      <c r="G105" s="73"/>
    </row>
    <row r="106" spans="1:7" x14ac:dyDescent="0.25">
      <c r="A106" s="73" t="s">
        <v>650</v>
      </c>
      <c r="B106" s="90" t="s">
        <v>1247</v>
      </c>
      <c r="C106" s="84">
        <v>0.12930591270604005</v>
      </c>
      <c r="D106" s="84" t="s">
        <v>1274</v>
      </c>
      <c r="E106" s="84"/>
      <c r="F106" s="84">
        <v>0.12930591270604005</v>
      </c>
      <c r="G106" s="73"/>
    </row>
    <row r="107" spans="1:7" x14ac:dyDescent="0.25">
      <c r="A107" s="73" t="s">
        <v>651</v>
      </c>
      <c r="B107" s="90" t="s">
        <v>1248</v>
      </c>
      <c r="C107" s="84">
        <v>2.0440315701912383E-2</v>
      </c>
      <c r="D107" s="84" t="s">
        <v>1274</v>
      </c>
      <c r="E107" s="84"/>
      <c r="F107" s="84">
        <v>2.0440315701912383E-2</v>
      </c>
      <c r="G107" s="73"/>
    </row>
    <row r="108" spans="1:7" x14ac:dyDescent="0.25">
      <c r="A108" s="73" t="s">
        <v>652</v>
      </c>
      <c r="B108" s="90" t="s">
        <v>1240</v>
      </c>
      <c r="C108" s="84">
        <v>0.16574995004904131</v>
      </c>
      <c r="D108" s="84" t="s">
        <v>1274</v>
      </c>
      <c r="E108" s="84"/>
      <c r="F108" s="84">
        <v>0.16574995004904131</v>
      </c>
      <c r="G108" s="73"/>
    </row>
    <row r="109" spans="1:7" x14ac:dyDescent="0.25">
      <c r="A109" s="73" t="s">
        <v>653</v>
      </c>
      <c r="B109" s="90" t="s">
        <v>1234</v>
      </c>
      <c r="C109" s="84">
        <v>1.7403179514518297E-2</v>
      </c>
      <c r="D109" s="84" t="s">
        <v>1274</v>
      </c>
      <c r="E109" s="84"/>
      <c r="F109" s="84">
        <v>1.7403179514518297E-2</v>
      </c>
      <c r="G109" s="73"/>
    </row>
    <row r="110" spans="1:7" x14ac:dyDescent="0.25">
      <c r="A110" s="73" t="s">
        <v>654</v>
      </c>
      <c r="B110" s="90" t="s">
        <v>1244</v>
      </c>
      <c r="C110" s="84">
        <v>1.6678798904476056E-3</v>
      </c>
      <c r="D110" s="84" t="s">
        <v>1274</v>
      </c>
      <c r="E110" s="84"/>
      <c r="F110" s="84">
        <v>1.6678798904476056E-3</v>
      </c>
      <c r="G110" s="73"/>
    </row>
    <row r="111" spans="1:7" x14ac:dyDescent="0.25">
      <c r="A111" s="73" t="s">
        <v>655</v>
      </c>
      <c r="B111" s="90" t="s">
        <v>1233</v>
      </c>
      <c r="C111" s="84">
        <v>2.861924146780858E-2</v>
      </c>
      <c r="D111" s="84" t="s">
        <v>1274</v>
      </c>
      <c r="E111" s="84"/>
      <c r="F111" s="84">
        <v>2.861924146780858E-2</v>
      </c>
      <c r="G111" s="73"/>
    </row>
    <row r="112" spans="1:7" x14ac:dyDescent="0.25">
      <c r="A112" s="73" t="s">
        <v>656</v>
      </c>
      <c r="B112" s="90" t="s">
        <v>1238</v>
      </c>
      <c r="C112" s="84">
        <v>5.6408530704758569E-2</v>
      </c>
      <c r="D112" s="84" t="s">
        <v>1274</v>
      </c>
      <c r="E112" s="84"/>
      <c r="F112" s="84">
        <v>5.6408530704758569E-2</v>
      </c>
      <c r="G112" s="73"/>
    </row>
    <row r="113" spans="1:7" x14ac:dyDescent="0.25">
      <c r="A113" s="73" t="s">
        <v>657</v>
      </c>
      <c r="B113" s="90" t="s">
        <v>1243</v>
      </c>
      <c r="C113" s="84">
        <v>5.3580132542652453E-2</v>
      </c>
      <c r="D113" s="84" t="s">
        <v>1274</v>
      </c>
      <c r="E113" s="84"/>
      <c r="F113" s="84">
        <v>5.3580132542652453E-2</v>
      </c>
      <c r="G113" s="73"/>
    </row>
    <row r="114" spans="1:7" x14ac:dyDescent="0.25">
      <c r="A114" s="73" t="s">
        <v>658</v>
      </c>
      <c r="B114" s="90" t="s">
        <v>1232</v>
      </c>
      <c r="C114" s="84">
        <v>9.2179467418725083E-2</v>
      </c>
      <c r="D114" s="84" t="s">
        <v>1274</v>
      </c>
      <c r="E114" s="84"/>
      <c r="F114" s="84">
        <v>9.2179467418725083E-2</v>
      </c>
      <c r="G114" s="73"/>
    </row>
    <row r="115" spans="1:7" x14ac:dyDescent="0.25">
      <c r="A115" s="73" t="s">
        <v>659</v>
      </c>
      <c r="B115" s="90" t="s">
        <v>1236</v>
      </c>
      <c r="C115" s="84">
        <v>6.6876612157595119E-2</v>
      </c>
      <c r="D115" s="84" t="s">
        <v>1274</v>
      </c>
      <c r="E115" s="84"/>
      <c r="F115" s="84">
        <v>6.6876612157595119E-2</v>
      </c>
      <c r="G115" s="73"/>
    </row>
    <row r="116" spans="1:7" x14ac:dyDescent="0.25">
      <c r="A116" s="73" t="s">
        <v>660</v>
      </c>
      <c r="B116" s="90" t="s">
        <v>1242</v>
      </c>
      <c r="C116" s="84">
        <v>4.9184783656802235E-3</v>
      </c>
      <c r="D116" s="84" t="s">
        <v>1274</v>
      </c>
      <c r="E116" s="84"/>
      <c r="F116" s="84">
        <v>4.9184783656802235E-3</v>
      </c>
      <c r="G116" s="73"/>
    </row>
    <row r="117" spans="1:7" x14ac:dyDescent="0.25">
      <c r="A117" s="73" t="s">
        <v>661</v>
      </c>
      <c r="B117" s="90" t="s">
        <v>1251</v>
      </c>
      <c r="C117" s="84">
        <v>3.8432578597113768E-3</v>
      </c>
      <c r="D117" s="84" t="s">
        <v>1274</v>
      </c>
      <c r="E117" s="84"/>
      <c r="F117" s="84">
        <v>3.8432578597113768E-3</v>
      </c>
      <c r="G117" s="73"/>
    </row>
    <row r="118" spans="1:7" x14ac:dyDescent="0.25">
      <c r="A118" s="73" t="s">
        <v>662</v>
      </c>
      <c r="B118" s="90" t="s">
        <v>1235</v>
      </c>
      <c r="C118" s="84">
        <v>3.9521844992080729E-4</v>
      </c>
      <c r="D118" s="84" t="s">
        <v>1274</v>
      </c>
      <c r="E118" s="84"/>
      <c r="F118" s="84">
        <v>3.9521844992080729E-4</v>
      </c>
      <c r="G118" s="73"/>
    </row>
    <row r="119" spans="1:7" x14ac:dyDescent="0.25">
      <c r="A119" s="73" t="s">
        <v>663</v>
      </c>
      <c r="B119" s="90" t="s">
        <v>1239</v>
      </c>
      <c r="C119" s="84">
        <v>5.7299274930635094E-2</v>
      </c>
      <c r="D119" s="84" t="s">
        <v>1274</v>
      </c>
      <c r="E119" s="84"/>
      <c r="F119" s="84">
        <v>5.7299274930635094E-2</v>
      </c>
      <c r="G119" s="73"/>
    </row>
    <row r="120" spans="1:7" x14ac:dyDescent="0.25">
      <c r="A120" s="73" t="s">
        <v>664</v>
      </c>
      <c r="B120" s="90" t="s">
        <v>1252</v>
      </c>
      <c r="C120" s="84">
        <v>0</v>
      </c>
      <c r="D120" s="84" t="s">
        <v>1274</v>
      </c>
      <c r="E120" s="84"/>
      <c r="F120" s="84">
        <v>0</v>
      </c>
      <c r="G120" s="73"/>
    </row>
    <row r="121" spans="1:7" x14ac:dyDescent="0.25">
      <c r="A121" s="73" t="s">
        <v>665</v>
      </c>
      <c r="B121" s="90"/>
      <c r="C121" s="84"/>
      <c r="D121" s="84"/>
      <c r="E121" s="84"/>
      <c r="F121" s="84"/>
      <c r="G121" s="73"/>
    </row>
    <row r="122" spans="1:7" x14ac:dyDescent="0.25">
      <c r="A122" s="73" t="s">
        <v>666</v>
      </c>
      <c r="B122" s="90"/>
      <c r="C122" s="84"/>
      <c r="D122" s="84"/>
      <c r="E122" s="84"/>
      <c r="F122" s="84"/>
      <c r="G122" s="73"/>
    </row>
    <row r="123" spans="1:7" x14ac:dyDescent="0.25">
      <c r="A123" s="73" t="s">
        <v>667</v>
      </c>
      <c r="B123" s="90"/>
      <c r="C123" s="84"/>
      <c r="D123" s="84"/>
      <c r="E123" s="84"/>
      <c r="F123" s="84"/>
      <c r="G123" s="73"/>
    </row>
    <row r="124" spans="1:7" x14ac:dyDescent="0.25">
      <c r="A124" s="73" t="s">
        <v>668</v>
      </c>
      <c r="B124" s="90"/>
      <c r="C124" s="84"/>
      <c r="D124" s="84"/>
      <c r="E124" s="84"/>
      <c r="F124" s="84"/>
      <c r="G124" s="73"/>
    </row>
    <row r="125" spans="1:7" x14ac:dyDescent="0.25">
      <c r="A125" s="73" t="s">
        <v>669</v>
      </c>
      <c r="B125" s="90"/>
      <c r="C125" s="84"/>
      <c r="D125" s="84"/>
      <c r="E125" s="84"/>
      <c r="F125" s="84"/>
      <c r="G125" s="73"/>
    </row>
    <row r="126" spans="1:7" x14ac:dyDescent="0.25">
      <c r="A126" s="73" t="s">
        <v>670</v>
      </c>
      <c r="B126" s="90"/>
      <c r="C126" s="84"/>
      <c r="D126" s="84"/>
      <c r="E126" s="84"/>
      <c r="F126" s="84"/>
      <c r="G126" s="73"/>
    </row>
    <row r="127" spans="1:7" x14ac:dyDescent="0.25">
      <c r="A127" s="73" t="s">
        <v>671</v>
      </c>
      <c r="B127" s="90"/>
      <c r="C127" s="84"/>
      <c r="D127" s="84"/>
      <c r="E127" s="84"/>
      <c r="F127" s="84"/>
      <c r="G127" s="73"/>
    </row>
    <row r="128" spans="1:7" x14ac:dyDescent="0.25">
      <c r="A128" s="73" t="s">
        <v>672</v>
      </c>
      <c r="B128" s="90"/>
      <c r="C128" s="84"/>
      <c r="D128" s="84"/>
      <c r="E128" s="84"/>
      <c r="F128" s="84"/>
      <c r="G128" s="73"/>
    </row>
    <row r="129" spans="1:7" x14ac:dyDescent="0.25">
      <c r="A129" s="73" t="s">
        <v>673</v>
      </c>
      <c r="B129" s="90"/>
      <c r="C129" s="84"/>
      <c r="D129" s="84"/>
      <c r="E129" s="84"/>
      <c r="F129" s="84"/>
      <c r="G129" s="73"/>
    </row>
    <row r="130" spans="1:7" x14ac:dyDescent="0.25">
      <c r="A130" s="73" t="s">
        <v>674</v>
      </c>
      <c r="B130" s="90"/>
      <c r="C130" s="84"/>
      <c r="D130" s="84"/>
      <c r="E130" s="84"/>
      <c r="F130" s="84"/>
      <c r="G130" s="73"/>
    </row>
    <row r="131" spans="1:7" x14ac:dyDescent="0.25">
      <c r="A131" s="73" t="s">
        <v>675</v>
      </c>
      <c r="B131" s="90"/>
      <c r="C131" s="84"/>
      <c r="D131" s="84"/>
      <c r="E131" s="84"/>
      <c r="F131" s="84"/>
      <c r="G131" s="73"/>
    </row>
    <row r="132" spans="1:7" x14ac:dyDescent="0.25">
      <c r="A132" s="73" t="s">
        <v>676</v>
      </c>
      <c r="B132" s="90"/>
      <c r="C132" s="84"/>
      <c r="D132" s="84"/>
      <c r="E132" s="84"/>
      <c r="F132" s="84"/>
      <c r="G132" s="73"/>
    </row>
    <row r="133" spans="1:7" x14ac:dyDescent="0.25">
      <c r="A133" s="73" t="s">
        <v>677</v>
      </c>
      <c r="B133" s="90"/>
      <c r="C133" s="84"/>
      <c r="D133" s="84"/>
      <c r="E133" s="84"/>
      <c r="F133" s="84"/>
      <c r="G133" s="73"/>
    </row>
    <row r="134" spans="1:7" x14ac:dyDescent="0.25">
      <c r="A134" s="73" t="s">
        <v>678</v>
      </c>
      <c r="B134" s="90"/>
      <c r="C134" s="84"/>
      <c r="D134" s="84"/>
      <c r="E134" s="84"/>
      <c r="F134" s="84"/>
      <c r="G134" s="73"/>
    </row>
    <row r="135" spans="1:7" x14ac:dyDescent="0.25">
      <c r="A135" s="73" t="s">
        <v>679</v>
      </c>
      <c r="B135" s="90"/>
      <c r="C135" s="84"/>
      <c r="D135" s="84"/>
      <c r="E135" s="84"/>
      <c r="F135" s="84"/>
      <c r="G135" s="73"/>
    </row>
    <row r="136" spans="1:7" x14ac:dyDescent="0.25">
      <c r="A136" s="73" t="s">
        <v>680</v>
      </c>
      <c r="B136" s="90"/>
      <c r="C136" s="84"/>
      <c r="D136" s="84"/>
      <c r="E136" s="84"/>
      <c r="F136" s="84"/>
      <c r="G136" s="73"/>
    </row>
    <row r="137" spans="1:7" x14ac:dyDescent="0.25">
      <c r="A137" s="73" t="s">
        <v>681</v>
      </c>
      <c r="B137" s="90"/>
      <c r="C137" s="84"/>
      <c r="D137" s="84"/>
      <c r="E137" s="84"/>
      <c r="F137" s="84"/>
      <c r="G137" s="73"/>
    </row>
    <row r="138" spans="1:7" x14ac:dyDescent="0.25">
      <c r="A138" s="73" t="s">
        <v>682</v>
      </c>
      <c r="B138" s="90"/>
      <c r="C138" s="84"/>
      <c r="D138" s="84"/>
      <c r="E138" s="84"/>
      <c r="F138" s="84"/>
      <c r="G138" s="73"/>
    </row>
    <row r="139" spans="1:7" x14ac:dyDescent="0.25">
      <c r="A139" s="73" t="s">
        <v>683</v>
      </c>
      <c r="B139" s="90"/>
      <c r="C139" s="84"/>
      <c r="D139" s="84"/>
      <c r="E139" s="84"/>
      <c r="F139" s="84"/>
      <c r="G139" s="73"/>
    </row>
    <row r="140" spans="1:7" x14ac:dyDescent="0.25">
      <c r="A140" s="73" t="s">
        <v>684</v>
      </c>
      <c r="B140" s="90"/>
      <c r="C140" s="84"/>
      <c r="D140" s="84"/>
      <c r="E140" s="84"/>
      <c r="F140" s="84"/>
      <c r="G140" s="73"/>
    </row>
    <row r="141" spans="1:7" x14ac:dyDescent="0.25">
      <c r="A141" s="73" t="s">
        <v>685</v>
      </c>
      <c r="B141" s="90"/>
      <c r="C141" s="84"/>
      <c r="D141" s="84"/>
      <c r="E141" s="84"/>
      <c r="F141" s="84"/>
      <c r="G141" s="73"/>
    </row>
    <row r="142" spans="1:7" x14ac:dyDescent="0.25">
      <c r="A142" s="73" t="s">
        <v>686</v>
      </c>
      <c r="B142" s="90"/>
      <c r="C142" s="84"/>
      <c r="D142" s="84"/>
      <c r="E142" s="84"/>
      <c r="F142" s="84"/>
      <c r="G142" s="73"/>
    </row>
    <row r="143" spans="1:7" x14ac:dyDescent="0.25">
      <c r="A143" s="73" t="s">
        <v>687</v>
      </c>
      <c r="B143" s="90"/>
      <c r="C143" s="84"/>
      <c r="D143" s="84"/>
      <c r="E143" s="84"/>
      <c r="F143" s="84"/>
      <c r="G143" s="73"/>
    </row>
    <row r="144" spans="1:7" x14ac:dyDescent="0.25">
      <c r="A144" s="73" t="s">
        <v>688</v>
      </c>
      <c r="B144" s="90"/>
      <c r="C144" s="84"/>
      <c r="D144" s="84"/>
      <c r="E144" s="84"/>
      <c r="F144" s="84"/>
      <c r="G144" s="73"/>
    </row>
    <row r="145" spans="1:7" x14ac:dyDescent="0.25">
      <c r="A145" s="73" t="s">
        <v>689</v>
      </c>
      <c r="B145" s="90"/>
      <c r="C145" s="84"/>
      <c r="D145" s="84"/>
      <c r="E145" s="84"/>
      <c r="F145" s="84"/>
      <c r="G145" s="73"/>
    </row>
    <row r="146" spans="1:7" x14ac:dyDescent="0.25">
      <c r="A146" s="73" t="s">
        <v>690</v>
      </c>
      <c r="B146" s="90"/>
      <c r="C146" s="84"/>
      <c r="D146" s="84"/>
      <c r="E146" s="84"/>
      <c r="F146" s="84"/>
      <c r="G146" s="73"/>
    </row>
    <row r="147" spans="1:7" x14ac:dyDescent="0.25">
      <c r="A147" s="73" t="s">
        <v>691</v>
      </c>
      <c r="B147" s="90"/>
      <c r="C147" s="84"/>
      <c r="D147" s="84"/>
      <c r="E147" s="84"/>
      <c r="F147" s="84"/>
      <c r="G147" s="73"/>
    </row>
    <row r="148" spans="1:7" x14ac:dyDescent="0.25">
      <c r="A148" s="73" t="s">
        <v>692</v>
      </c>
      <c r="B148" s="90"/>
      <c r="C148" s="84"/>
      <c r="D148" s="84"/>
      <c r="E148" s="84"/>
      <c r="F148" s="84"/>
      <c r="G148" s="73"/>
    </row>
    <row r="149" spans="1:7" ht="15" customHeight="1" x14ac:dyDescent="0.25">
      <c r="A149" s="149"/>
      <c r="B149" s="150" t="s">
        <v>693</v>
      </c>
      <c r="C149" s="149" t="s">
        <v>544</v>
      </c>
      <c r="D149" s="149" t="s">
        <v>545</v>
      </c>
      <c r="E149" s="152"/>
      <c r="F149" s="151" t="s">
        <v>509</v>
      </c>
      <c r="G149" s="151"/>
    </row>
    <row r="150" spans="1:7" x14ac:dyDescent="0.25">
      <c r="A150" s="73" t="s">
        <v>694</v>
      </c>
      <c r="B150" s="73" t="s">
        <v>695</v>
      </c>
      <c r="C150" s="84">
        <v>0.83689493877703691</v>
      </c>
      <c r="D150" s="84" t="s">
        <v>1274</v>
      </c>
      <c r="E150" s="91"/>
      <c r="F150" s="84">
        <v>0.83689493877703691</v>
      </c>
    </row>
    <row r="151" spans="1:7" x14ac:dyDescent="0.25">
      <c r="A151" s="73" t="s">
        <v>696</v>
      </c>
      <c r="B151" s="73" t="s">
        <v>697</v>
      </c>
      <c r="C151" s="84">
        <v>0.16020906204740512</v>
      </c>
      <c r="D151" s="84" t="s">
        <v>1274</v>
      </c>
      <c r="E151" s="91"/>
      <c r="F151" s="84">
        <v>0.16020906204740512</v>
      </c>
    </row>
    <row r="152" spans="1:7" x14ac:dyDescent="0.25">
      <c r="A152" s="73" t="s">
        <v>698</v>
      </c>
      <c r="B152" s="73" t="s">
        <v>77</v>
      </c>
      <c r="C152" s="84">
        <v>2.8959991755508519E-3</v>
      </c>
      <c r="D152" s="84" t="s">
        <v>1274</v>
      </c>
      <c r="E152" s="91"/>
      <c r="F152" s="84">
        <v>2.8959991755508519E-3</v>
      </c>
    </row>
    <row r="153" spans="1:7" outlineLevel="1" x14ac:dyDescent="0.25">
      <c r="A153" s="73" t="s">
        <v>699</v>
      </c>
      <c r="C153" s="84"/>
      <c r="D153" s="84"/>
      <c r="E153" s="91"/>
      <c r="F153" s="84"/>
    </row>
    <row r="154" spans="1:7" outlineLevel="1" x14ac:dyDescent="0.25">
      <c r="A154" s="73" t="s">
        <v>700</v>
      </c>
      <c r="C154" s="135"/>
      <c r="D154" s="84"/>
      <c r="E154" s="91"/>
      <c r="F154" s="84"/>
    </row>
    <row r="155" spans="1:7" outlineLevel="1" x14ac:dyDescent="0.25">
      <c r="A155" s="73" t="s">
        <v>701</v>
      </c>
      <c r="C155" s="135"/>
      <c r="D155" s="84"/>
      <c r="E155" s="91"/>
      <c r="F155" s="84"/>
    </row>
    <row r="156" spans="1:7" outlineLevel="1" x14ac:dyDescent="0.25">
      <c r="A156" s="73" t="s">
        <v>702</v>
      </c>
      <c r="C156" s="135"/>
      <c r="D156" s="84"/>
      <c r="E156" s="91"/>
      <c r="F156" s="84"/>
    </row>
    <row r="157" spans="1:7" outlineLevel="1" x14ac:dyDescent="0.25">
      <c r="A157" s="73" t="s">
        <v>703</v>
      </c>
      <c r="C157" s="135"/>
      <c r="D157" s="84"/>
      <c r="E157" s="91"/>
      <c r="F157" s="84"/>
    </row>
    <row r="158" spans="1:7" outlineLevel="1" x14ac:dyDescent="0.25">
      <c r="A158" s="73" t="s">
        <v>704</v>
      </c>
      <c r="C158" s="69"/>
      <c r="D158" s="84"/>
      <c r="E158" s="91"/>
      <c r="F158" s="84"/>
    </row>
    <row r="159" spans="1:7" ht="15" customHeight="1" x14ac:dyDescent="0.25">
      <c r="A159" s="149"/>
      <c r="B159" s="150" t="s">
        <v>705</v>
      </c>
      <c r="C159" s="149" t="s">
        <v>544</v>
      </c>
      <c r="D159" s="149" t="s">
        <v>545</v>
      </c>
      <c r="E159" s="152"/>
      <c r="F159" s="151" t="s">
        <v>509</v>
      </c>
      <c r="G159" s="151"/>
    </row>
    <row r="160" spans="1:7" x14ac:dyDescent="0.25">
      <c r="A160" s="73" t="s">
        <v>706</v>
      </c>
      <c r="B160" s="73" t="s">
        <v>707</v>
      </c>
      <c r="C160" s="84">
        <v>0</v>
      </c>
      <c r="D160" s="84" t="s">
        <v>1274</v>
      </c>
      <c r="E160" s="91"/>
      <c r="F160" s="84">
        <f t="shared" ref="F160:F162" si="0">C160</f>
        <v>0</v>
      </c>
    </row>
    <row r="161" spans="1:7" x14ac:dyDescent="0.25">
      <c r="A161" s="73" t="s">
        <v>708</v>
      </c>
      <c r="B161" s="73" t="s">
        <v>709</v>
      </c>
      <c r="C161" s="84">
        <v>1</v>
      </c>
      <c r="D161" s="84" t="s">
        <v>1274</v>
      </c>
      <c r="E161" s="91"/>
      <c r="F161" s="84">
        <f t="shared" si="0"/>
        <v>1</v>
      </c>
    </row>
    <row r="162" spans="1:7" x14ac:dyDescent="0.25">
      <c r="A162" s="73" t="s">
        <v>710</v>
      </c>
      <c r="B162" s="73" t="s">
        <v>77</v>
      </c>
      <c r="C162" s="84">
        <v>0</v>
      </c>
      <c r="D162" s="84" t="s">
        <v>1274</v>
      </c>
      <c r="E162" s="91"/>
      <c r="F162" s="84">
        <f t="shared" si="0"/>
        <v>0</v>
      </c>
    </row>
    <row r="163" spans="1:7" outlineLevel="1" x14ac:dyDescent="0.25">
      <c r="A163" s="73" t="s">
        <v>711</v>
      </c>
      <c r="E163" s="68"/>
    </row>
    <row r="164" spans="1:7" outlineLevel="1" x14ac:dyDescent="0.25">
      <c r="A164" s="73" t="s">
        <v>712</v>
      </c>
      <c r="E164" s="68"/>
    </row>
    <row r="165" spans="1:7" outlineLevel="1" x14ac:dyDescent="0.25">
      <c r="A165" s="73" t="s">
        <v>713</v>
      </c>
      <c r="E165" s="68"/>
    </row>
    <row r="166" spans="1:7" outlineLevel="1" x14ac:dyDescent="0.25">
      <c r="A166" s="73" t="s">
        <v>714</v>
      </c>
      <c r="E166" s="68"/>
    </row>
    <row r="167" spans="1:7" outlineLevel="1" x14ac:dyDescent="0.25">
      <c r="A167" s="73" t="s">
        <v>715</v>
      </c>
      <c r="E167" s="68"/>
    </row>
    <row r="168" spans="1:7" outlineLevel="1" x14ac:dyDescent="0.25">
      <c r="A168" s="73" t="s">
        <v>716</v>
      </c>
      <c r="E168" s="68"/>
    </row>
    <row r="169" spans="1:7" ht="15" customHeight="1" x14ac:dyDescent="0.25">
      <c r="A169" s="149"/>
      <c r="B169" s="150" t="s">
        <v>717</v>
      </c>
      <c r="C169" s="149" t="s">
        <v>544</v>
      </c>
      <c r="D169" s="149" t="s">
        <v>545</v>
      </c>
      <c r="E169" s="152"/>
      <c r="F169" s="151" t="s">
        <v>509</v>
      </c>
      <c r="G169" s="151"/>
    </row>
    <row r="170" spans="1:7" x14ac:dyDescent="0.25">
      <c r="A170" s="73" t="s">
        <v>718</v>
      </c>
      <c r="B170" s="214" t="s">
        <v>719</v>
      </c>
      <c r="C170" s="84">
        <v>7.0031442118863264E-3</v>
      </c>
      <c r="D170" s="84" t="s">
        <v>1274</v>
      </c>
      <c r="E170" s="91"/>
      <c r="F170" s="84">
        <v>7.0031442118863264E-3</v>
      </c>
    </row>
    <row r="171" spans="1:7" x14ac:dyDescent="0.25">
      <c r="A171" s="73" t="s">
        <v>720</v>
      </c>
      <c r="B171" s="214" t="s">
        <v>1533</v>
      </c>
      <c r="C171" s="84">
        <v>8.2578443266211984E-2</v>
      </c>
      <c r="D171" s="84" t="s">
        <v>1274</v>
      </c>
      <c r="E171" s="91"/>
      <c r="F171" s="84">
        <v>8.2578443266211984E-2</v>
      </c>
    </row>
    <row r="172" spans="1:7" x14ac:dyDescent="0.25">
      <c r="A172" s="73" t="s">
        <v>721</v>
      </c>
      <c r="B172" s="214" t="s">
        <v>1534</v>
      </c>
      <c r="C172" s="84">
        <v>0.13334466744838222</v>
      </c>
      <c r="D172" s="84" t="s">
        <v>1274</v>
      </c>
      <c r="E172" s="84"/>
      <c r="F172" s="84">
        <v>0.13334466744838222</v>
      </c>
    </row>
    <row r="173" spans="1:7" x14ac:dyDescent="0.25">
      <c r="A173" s="73" t="s">
        <v>722</v>
      </c>
      <c r="B173" s="214" t="s">
        <v>1535</v>
      </c>
      <c r="C173" s="84">
        <v>0.29812077385323998</v>
      </c>
      <c r="D173" s="84" t="s">
        <v>1274</v>
      </c>
      <c r="E173" s="84"/>
      <c r="F173" s="84">
        <v>0.29812077385323998</v>
      </c>
    </row>
    <row r="174" spans="1:7" x14ac:dyDescent="0.25">
      <c r="A174" s="73" t="s">
        <v>723</v>
      </c>
      <c r="B174" s="214" t="s">
        <v>2753</v>
      </c>
      <c r="C174" s="84">
        <v>0.47895297122027503</v>
      </c>
      <c r="D174" s="84" t="s">
        <v>1274</v>
      </c>
      <c r="E174" s="84"/>
      <c r="F174" s="84">
        <v>0.47895297122027503</v>
      </c>
    </row>
    <row r="175" spans="1:7" outlineLevel="1" x14ac:dyDescent="0.25">
      <c r="A175" s="73" t="s">
        <v>724</v>
      </c>
      <c r="B175" s="87"/>
      <c r="C175" s="84"/>
      <c r="D175" s="84"/>
      <c r="E175" s="84"/>
      <c r="F175" s="84"/>
    </row>
    <row r="176" spans="1:7" outlineLevel="1" x14ac:dyDescent="0.25">
      <c r="A176" s="73" t="s">
        <v>725</v>
      </c>
      <c r="B176" s="87"/>
      <c r="C176" s="84"/>
      <c r="D176" s="84"/>
      <c r="E176" s="84"/>
      <c r="F176" s="84"/>
    </row>
    <row r="177" spans="1:8" outlineLevel="1" x14ac:dyDescent="0.25">
      <c r="A177" s="73" t="s">
        <v>726</v>
      </c>
      <c r="B177" s="92"/>
      <c r="C177" s="84"/>
      <c r="D177" s="84"/>
      <c r="E177" s="84"/>
      <c r="F177" s="84"/>
    </row>
    <row r="178" spans="1:8" outlineLevel="1" x14ac:dyDescent="0.25">
      <c r="A178" s="73" t="s">
        <v>727</v>
      </c>
      <c r="B178" s="92"/>
      <c r="C178" s="84"/>
      <c r="D178" s="84"/>
      <c r="E178" s="84"/>
      <c r="F178" s="84"/>
    </row>
    <row r="179" spans="1:8" ht="15" customHeight="1" x14ac:dyDescent="0.25">
      <c r="A179" s="149"/>
      <c r="B179" s="148" t="s">
        <v>728</v>
      </c>
      <c r="C179" s="149" t="s">
        <v>544</v>
      </c>
      <c r="D179" s="149" t="s">
        <v>545</v>
      </c>
      <c r="E179" s="149"/>
      <c r="F179" s="149" t="s">
        <v>509</v>
      </c>
      <c r="G179" s="151"/>
    </row>
    <row r="180" spans="1:8" x14ac:dyDescent="0.25">
      <c r="A180" s="73" t="s">
        <v>729</v>
      </c>
      <c r="B180" s="73" t="s">
        <v>1253</v>
      </c>
      <c r="C180" s="163">
        <v>6.0363624701656182E-3</v>
      </c>
      <c r="D180" s="84" t="s">
        <v>1274</v>
      </c>
      <c r="E180" s="91"/>
      <c r="F180" s="84">
        <v>6.0363624701656182E-3</v>
      </c>
    </row>
    <row r="181" spans="1:8" outlineLevel="1" x14ac:dyDescent="0.25">
      <c r="A181" s="73" t="s">
        <v>730</v>
      </c>
      <c r="B181" s="94" t="s">
        <v>731</v>
      </c>
      <c r="C181" s="163">
        <v>5.8921474143981273E-5</v>
      </c>
      <c r="D181" s="84" t="s">
        <v>1274</v>
      </c>
      <c r="E181" s="91"/>
      <c r="F181" s="84">
        <v>5.8921474143981273E-5</v>
      </c>
    </row>
    <row r="182" spans="1:8" outlineLevel="1" x14ac:dyDescent="0.25">
      <c r="A182" s="73" t="s">
        <v>732</v>
      </c>
      <c r="B182" s="95"/>
      <c r="C182" s="84"/>
      <c r="D182" s="84"/>
      <c r="E182" s="91"/>
      <c r="F182" s="84"/>
    </row>
    <row r="183" spans="1:8" outlineLevel="1" x14ac:dyDescent="0.25">
      <c r="A183" s="73" t="s">
        <v>733</v>
      </c>
      <c r="B183" s="95"/>
      <c r="C183" s="84"/>
      <c r="D183" s="84"/>
      <c r="E183" s="91"/>
      <c r="F183" s="84"/>
    </row>
    <row r="184" spans="1:8" outlineLevel="1" x14ac:dyDescent="0.25">
      <c r="A184" s="73" t="s">
        <v>734</v>
      </c>
      <c r="B184" s="95"/>
      <c r="C184" s="84"/>
      <c r="D184" s="84"/>
      <c r="E184" s="91"/>
      <c r="F184" s="84"/>
    </row>
    <row r="185" spans="1:8" ht="18.75" x14ac:dyDescent="0.25">
      <c r="A185" s="96"/>
      <c r="B185" s="97" t="s">
        <v>506</v>
      </c>
      <c r="C185" s="96"/>
      <c r="D185" s="96"/>
      <c r="E185" s="96"/>
      <c r="F185" s="98"/>
      <c r="G185" s="98"/>
    </row>
    <row r="186" spans="1:8" ht="15" customHeight="1" x14ac:dyDescent="0.25">
      <c r="A186" s="149"/>
      <c r="B186" s="150" t="s">
        <v>735</v>
      </c>
      <c r="C186" s="149" t="s">
        <v>736</v>
      </c>
      <c r="D186" s="149" t="s">
        <v>737</v>
      </c>
      <c r="E186" s="152"/>
      <c r="F186" s="149" t="s">
        <v>544</v>
      </c>
      <c r="G186" s="149" t="s">
        <v>738</v>
      </c>
    </row>
    <row r="187" spans="1:8" x14ac:dyDescent="0.25">
      <c r="A187" s="73" t="s">
        <v>739</v>
      </c>
      <c r="B187" s="90" t="s">
        <v>740</v>
      </c>
      <c r="C187" s="136">
        <v>81.547643006093907</v>
      </c>
      <c r="D187" s="137">
        <v>63511</v>
      </c>
      <c r="E187" s="99"/>
      <c r="F187" s="93">
        <v>1</v>
      </c>
      <c r="G187" s="93">
        <v>1</v>
      </c>
    </row>
    <row r="188" spans="1:8" x14ac:dyDescent="0.25">
      <c r="A188" s="99"/>
      <c r="B188" s="101"/>
      <c r="C188" s="99"/>
      <c r="D188" s="99"/>
      <c r="E188" s="99"/>
      <c r="F188" s="100"/>
      <c r="G188" s="100"/>
    </row>
    <row r="189" spans="1:8" x14ac:dyDescent="0.25">
      <c r="B189" s="90" t="s">
        <v>741</v>
      </c>
      <c r="C189" s="99"/>
      <c r="D189" s="99"/>
      <c r="E189" s="99"/>
      <c r="F189" s="100"/>
      <c r="G189" s="100"/>
    </row>
    <row r="190" spans="1:8" x14ac:dyDescent="0.25">
      <c r="A190" s="73" t="s">
        <v>742</v>
      </c>
      <c r="B190" s="122" t="s">
        <v>1257</v>
      </c>
      <c r="C190" s="82">
        <v>15.709430600000006</v>
      </c>
      <c r="D190" s="102">
        <v>3288</v>
      </c>
      <c r="E190" s="99"/>
      <c r="F190" s="107">
        <v>3.0331932446610466E-3</v>
      </c>
      <c r="G190" s="33">
        <v>5.1770559430649808E-2</v>
      </c>
      <c r="H190" s="134"/>
    </row>
    <row r="191" spans="1:8" x14ac:dyDescent="0.25">
      <c r="A191" s="73" t="s">
        <v>743</v>
      </c>
      <c r="B191" s="122" t="s">
        <v>1258</v>
      </c>
      <c r="C191" s="82">
        <v>101.58263893999974</v>
      </c>
      <c r="D191" s="102">
        <v>5672</v>
      </c>
      <c r="E191" s="99"/>
      <c r="F191" s="107">
        <v>1.9613681873845209E-2</v>
      </c>
      <c r="G191" s="33">
        <v>8.9307364078663534E-2</v>
      </c>
      <c r="H191" s="134"/>
    </row>
    <row r="192" spans="1:8" x14ac:dyDescent="0.25">
      <c r="A192" s="73" t="s">
        <v>744</v>
      </c>
      <c r="B192" s="122" t="s">
        <v>1259</v>
      </c>
      <c r="C192" s="82">
        <v>479.00189543000153</v>
      </c>
      <c r="D192" s="102">
        <v>12635</v>
      </c>
      <c r="E192" s="99"/>
      <c r="F192" s="107">
        <v>9.2486185552652492E-2</v>
      </c>
      <c r="G192" s="33">
        <v>0.19894191557368016</v>
      </c>
      <c r="H192" s="134"/>
    </row>
    <row r="193" spans="1:8" x14ac:dyDescent="0.25">
      <c r="A193" s="73" t="s">
        <v>745</v>
      </c>
      <c r="B193" s="122" t="s">
        <v>1260</v>
      </c>
      <c r="C193" s="82">
        <v>831.76953303000096</v>
      </c>
      <c r="D193" s="102">
        <v>13354</v>
      </c>
      <c r="E193" s="99"/>
      <c r="F193" s="107">
        <v>0.16059892894536046</v>
      </c>
      <c r="G193" s="33">
        <v>0.21026278912314403</v>
      </c>
      <c r="H193" s="134"/>
    </row>
    <row r="194" spans="1:8" x14ac:dyDescent="0.25">
      <c r="A194" s="73" t="s">
        <v>746</v>
      </c>
      <c r="B194" s="122" t="s">
        <v>1261</v>
      </c>
      <c r="C194" s="82">
        <v>906.95555946999764</v>
      </c>
      <c r="D194" s="102">
        <v>10459</v>
      </c>
      <c r="E194" s="99"/>
      <c r="F194" s="107">
        <v>0.17511592534691714</v>
      </c>
      <c r="G194" s="33">
        <v>0.16468013414998978</v>
      </c>
      <c r="H194" s="134"/>
    </row>
    <row r="195" spans="1:8" x14ac:dyDescent="0.25">
      <c r="A195" s="73" t="s">
        <v>747</v>
      </c>
      <c r="B195" s="122" t="s">
        <v>1262</v>
      </c>
      <c r="C195" s="82">
        <v>1365.70219995</v>
      </c>
      <c r="D195" s="102">
        <v>11259</v>
      </c>
      <c r="E195" s="99"/>
      <c r="F195" s="107">
        <v>0.26369120514826733</v>
      </c>
      <c r="G195" s="33">
        <v>0.17727637732046417</v>
      </c>
      <c r="H195" s="134"/>
    </row>
    <row r="196" spans="1:8" x14ac:dyDescent="0.25">
      <c r="A196" s="73" t="s">
        <v>748</v>
      </c>
      <c r="B196" s="122" t="s">
        <v>1263</v>
      </c>
      <c r="C196" s="82">
        <v>686.31167892999747</v>
      </c>
      <c r="D196" s="102">
        <v>4020</v>
      </c>
      <c r="E196" s="99"/>
      <c r="F196" s="107">
        <v>0.13251377476803319</v>
      </c>
      <c r="G196" s="33">
        <v>6.3296121931633892E-2</v>
      </c>
      <c r="H196" s="134"/>
    </row>
    <row r="197" spans="1:8" x14ac:dyDescent="0.25">
      <c r="A197" s="73" t="s">
        <v>749</v>
      </c>
      <c r="B197" s="122" t="s">
        <v>1264</v>
      </c>
      <c r="C197" s="82">
        <v>504.29008354000052</v>
      </c>
      <c r="D197" s="102">
        <v>2142</v>
      </c>
      <c r="E197" s="99"/>
      <c r="F197" s="107">
        <v>9.7368855287669295E-2</v>
      </c>
      <c r="G197" s="33">
        <v>3.3726441088945222E-2</v>
      </c>
      <c r="H197" s="134"/>
    </row>
    <row r="198" spans="1:8" x14ac:dyDescent="0.25">
      <c r="A198" s="73" t="s">
        <v>750</v>
      </c>
      <c r="B198" s="122" t="s">
        <v>1265</v>
      </c>
      <c r="C198" s="82">
        <v>287.84933507000022</v>
      </c>
      <c r="D198" s="102">
        <v>682</v>
      </c>
      <c r="E198" s="99"/>
      <c r="F198" s="107">
        <v>5.5578249832587724E-2</v>
      </c>
      <c r="G198" s="33">
        <v>1.0738297302829431E-2</v>
      </c>
      <c r="H198" s="134"/>
    </row>
    <row r="199" spans="1:8" x14ac:dyDescent="0.25">
      <c r="A199" s="73" t="s">
        <v>751</v>
      </c>
      <c r="B199" s="90"/>
      <c r="C199" s="82"/>
      <c r="D199" s="102"/>
      <c r="E199" s="99"/>
      <c r="F199" s="33"/>
      <c r="G199" s="33"/>
      <c r="H199" s="84"/>
    </row>
    <row r="200" spans="1:8" x14ac:dyDescent="0.25">
      <c r="A200" s="73" t="s">
        <v>752</v>
      </c>
      <c r="B200" s="90"/>
      <c r="C200" s="82"/>
      <c r="D200" s="102"/>
      <c r="E200" s="99"/>
      <c r="F200" s="33"/>
      <c r="G200" s="33"/>
      <c r="H200" s="84"/>
    </row>
    <row r="201" spans="1:8" x14ac:dyDescent="0.25">
      <c r="A201" s="73" t="s">
        <v>753</v>
      </c>
      <c r="B201" s="90"/>
      <c r="C201" s="82"/>
      <c r="D201" s="102"/>
      <c r="E201" s="99"/>
      <c r="F201" s="33"/>
      <c r="G201" s="33"/>
      <c r="H201" s="84"/>
    </row>
    <row r="202" spans="1:8" x14ac:dyDescent="0.25">
      <c r="A202" s="73" t="s">
        <v>754</v>
      </c>
      <c r="B202" s="90"/>
      <c r="C202" s="82"/>
      <c r="D202" s="102"/>
      <c r="E202" s="99"/>
      <c r="F202" s="33"/>
      <c r="G202" s="33"/>
      <c r="H202" s="84"/>
    </row>
    <row r="203" spans="1:8" x14ac:dyDescent="0.25">
      <c r="A203" s="73" t="s">
        <v>755</v>
      </c>
      <c r="B203" s="90"/>
      <c r="C203" s="82"/>
      <c r="D203" s="102"/>
      <c r="E203" s="99"/>
      <c r="F203" s="33"/>
      <c r="G203" s="33"/>
      <c r="H203" s="84"/>
    </row>
    <row r="204" spans="1:8" x14ac:dyDescent="0.25">
      <c r="A204" s="73" t="s">
        <v>756</v>
      </c>
      <c r="B204" s="90"/>
      <c r="C204" s="82"/>
      <c r="D204" s="102"/>
      <c r="E204" s="99"/>
      <c r="F204" s="33"/>
      <c r="G204" s="33"/>
      <c r="H204" s="84"/>
    </row>
    <row r="205" spans="1:8" x14ac:dyDescent="0.25">
      <c r="A205" s="73" t="s">
        <v>757</v>
      </c>
      <c r="B205" s="90"/>
      <c r="C205" s="82"/>
      <c r="D205" s="102"/>
      <c r="E205" s="99"/>
      <c r="F205" s="33"/>
      <c r="G205" s="33"/>
      <c r="H205" s="84"/>
    </row>
    <row r="206" spans="1:8" x14ac:dyDescent="0.25">
      <c r="A206" s="73" t="s">
        <v>758</v>
      </c>
      <c r="B206" s="90"/>
      <c r="C206" s="82"/>
      <c r="D206" s="102"/>
      <c r="E206" s="99"/>
      <c r="F206" s="33"/>
      <c r="G206" s="33"/>
      <c r="H206" s="84"/>
    </row>
    <row r="207" spans="1:8" x14ac:dyDescent="0.25">
      <c r="A207" s="73" t="s">
        <v>759</v>
      </c>
      <c r="B207" s="90"/>
      <c r="C207" s="82"/>
      <c r="D207" s="102"/>
      <c r="E207" s="99"/>
      <c r="F207" s="33"/>
      <c r="G207" s="33"/>
      <c r="H207" s="84"/>
    </row>
    <row r="208" spans="1:8" x14ac:dyDescent="0.25">
      <c r="A208" s="73" t="s">
        <v>760</v>
      </c>
      <c r="B208" s="90"/>
      <c r="C208" s="82"/>
      <c r="D208" s="102"/>
      <c r="E208" s="99"/>
      <c r="F208" s="33"/>
      <c r="G208" s="33"/>
      <c r="H208" s="84"/>
    </row>
    <row r="209" spans="1:8" x14ac:dyDescent="0.25">
      <c r="A209" s="73" t="s">
        <v>761</v>
      </c>
      <c r="B209" s="90"/>
      <c r="C209" s="82"/>
      <c r="D209" s="102"/>
      <c r="E209" s="99"/>
      <c r="F209" s="33"/>
      <c r="G209" s="33"/>
      <c r="H209" s="84"/>
    </row>
    <row r="210" spans="1:8" x14ac:dyDescent="0.25">
      <c r="A210" s="73" t="s">
        <v>762</v>
      </c>
      <c r="B210" s="90"/>
      <c r="C210" s="82"/>
      <c r="D210" s="102"/>
      <c r="E210" s="99"/>
      <c r="F210" s="33"/>
      <c r="G210" s="33"/>
      <c r="H210" s="84"/>
    </row>
    <row r="211" spans="1:8" x14ac:dyDescent="0.25">
      <c r="A211" s="73" t="s">
        <v>763</v>
      </c>
      <c r="B211" s="90"/>
      <c r="C211" s="82"/>
      <c r="D211" s="102"/>
      <c r="E211" s="94"/>
      <c r="F211" s="33"/>
      <c r="G211" s="33"/>
    </row>
    <row r="212" spans="1:8" x14ac:dyDescent="0.25">
      <c r="A212" s="73" t="s">
        <v>764</v>
      </c>
      <c r="B212" s="90"/>
      <c r="C212" s="82"/>
      <c r="D212" s="102"/>
      <c r="E212" s="94"/>
      <c r="F212" s="33"/>
      <c r="G212" s="33"/>
    </row>
    <row r="213" spans="1:8" x14ac:dyDescent="0.25">
      <c r="A213" s="73" t="s">
        <v>765</v>
      </c>
      <c r="B213" s="90"/>
      <c r="C213" s="82"/>
      <c r="D213" s="102"/>
      <c r="E213" s="94"/>
      <c r="F213" s="33"/>
      <c r="G213" s="33"/>
    </row>
    <row r="214" spans="1:8" x14ac:dyDescent="0.25">
      <c r="A214" s="73" t="s">
        <v>766</v>
      </c>
      <c r="B214" s="103" t="s">
        <v>79</v>
      </c>
      <c r="C214" s="104">
        <v>5179.1723549600292</v>
      </c>
      <c r="D214" s="104">
        <v>63511</v>
      </c>
      <c r="E214" s="94"/>
      <c r="F214" s="106"/>
      <c r="G214" s="106"/>
    </row>
    <row r="215" spans="1:8" ht="36" customHeight="1" x14ac:dyDescent="0.25">
      <c r="A215" s="149"/>
      <c r="B215" s="149" t="s">
        <v>1390</v>
      </c>
      <c r="C215" s="149" t="s">
        <v>736</v>
      </c>
      <c r="D215" s="149" t="s">
        <v>737</v>
      </c>
      <c r="E215" s="152"/>
      <c r="F215" s="149" t="s">
        <v>544</v>
      </c>
      <c r="G215" s="149" t="s">
        <v>738</v>
      </c>
    </row>
    <row r="216" spans="1:8" x14ac:dyDescent="0.25">
      <c r="A216" s="73" t="s">
        <v>767</v>
      </c>
      <c r="B216" s="73" t="s">
        <v>768</v>
      </c>
      <c r="C216" s="134">
        <v>0.41302299794826164</v>
      </c>
      <c r="D216" s="73">
        <v>63511</v>
      </c>
      <c r="F216" s="88">
        <v>1</v>
      </c>
      <c r="G216" s="88">
        <v>1</v>
      </c>
    </row>
    <row r="217" spans="1:8" x14ac:dyDescent="0.25">
      <c r="F217" s="88"/>
      <c r="G217" s="88"/>
    </row>
    <row r="218" spans="1:8" x14ac:dyDescent="0.25">
      <c r="B218" s="90" t="s">
        <v>769</v>
      </c>
      <c r="F218" s="88"/>
      <c r="G218" s="88"/>
    </row>
    <row r="219" spans="1:8" x14ac:dyDescent="0.25">
      <c r="A219" s="73" t="s">
        <v>770</v>
      </c>
      <c r="B219" s="73" t="s">
        <v>771</v>
      </c>
      <c r="C219" s="82">
        <v>2581.4554932400119</v>
      </c>
      <c r="D219" s="102">
        <v>41346</v>
      </c>
      <c r="F219" s="33">
        <v>0.49843011900690737</v>
      </c>
      <c r="G219" s="33">
        <v>0.65100533765804347</v>
      </c>
    </row>
    <row r="220" spans="1:8" x14ac:dyDescent="0.25">
      <c r="A220" s="73" t="s">
        <v>772</v>
      </c>
      <c r="B220" s="73" t="s">
        <v>773</v>
      </c>
      <c r="C220" s="82">
        <v>1043.1834640699992</v>
      </c>
      <c r="D220" s="102">
        <v>9711</v>
      </c>
      <c r="F220" s="33">
        <v>0.20141895124825404</v>
      </c>
      <c r="G220" s="33">
        <v>0.1529026467855962</v>
      </c>
    </row>
    <row r="221" spans="1:8" x14ac:dyDescent="0.25">
      <c r="A221" s="73" t="s">
        <v>774</v>
      </c>
      <c r="B221" s="73" t="s">
        <v>775</v>
      </c>
      <c r="C221" s="82">
        <v>739.19137046999776</v>
      </c>
      <c r="D221" s="102">
        <v>6214</v>
      </c>
      <c r="F221" s="33">
        <v>0.14272384076233402</v>
      </c>
      <c r="G221" s="33">
        <v>9.7841318826659945E-2</v>
      </c>
    </row>
    <row r="222" spans="1:8" x14ac:dyDescent="0.25">
      <c r="A222" s="73" t="s">
        <v>776</v>
      </c>
      <c r="B222" s="73" t="s">
        <v>777</v>
      </c>
      <c r="C222" s="82">
        <v>481.21866952999972</v>
      </c>
      <c r="D222" s="102">
        <v>3744</v>
      </c>
      <c r="F222" s="33">
        <v>9.291420260790173E-2</v>
      </c>
      <c r="G222" s="33">
        <v>5.8950418037820217E-2</v>
      </c>
    </row>
    <row r="223" spans="1:8" x14ac:dyDescent="0.25">
      <c r="A223" s="73" t="s">
        <v>778</v>
      </c>
      <c r="B223" s="73" t="s">
        <v>779</v>
      </c>
      <c r="C223" s="82">
        <v>311.6074321800001</v>
      </c>
      <c r="D223" s="102">
        <v>2317</v>
      </c>
      <c r="F223" s="33">
        <v>6.0165488001490727E-2</v>
      </c>
      <c r="G223" s="33">
        <v>3.64818692824865E-2</v>
      </c>
    </row>
    <row r="224" spans="1:8" x14ac:dyDescent="0.25">
      <c r="A224" s="73" t="s">
        <v>780</v>
      </c>
      <c r="B224" s="73" t="s">
        <v>781</v>
      </c>
      <c r="C224" s="82">
        <v>20.359712470000002</v>
      </c>
      <c r="D224" s="102">
        <v>164</v>
      </c>
      <c r="F224" s="33">
        <v>3.9310745182097977E-3</v>
      </c>
      <c r="G224" s="33">
        <v>2.5822298499472533E-3</v>
      </c>
    </row>
    <row r="225" spans="1:7" x14ac:dyDescent="0.25">
      <c r="A225" s="73" t="s">
        <v>782</v>
      </c>
      <c r="B225" s="73" t="s">
        <v>783</v>
      </c>
      <c r="C225" s="82">
        <v>1.0550574500000001</v>
      </c>
      <c r="D225" s="102">
        <v>8</v>
      </c>
      <c r="F225" s="33">
        <v>2.0371159283579052E-4</v>
      </c>
      <c r="G225" s="33">
        <v>1.2596243170474405E-4</v>
      </c>
    </row>
    <row r="226" spans="1:7" x14ac:dyDescent="0.25">
      <c r="A226" s="73" t="s">
        <v>784</v>
      </c>
      <c r="B226" s="73" t="s">
        <v>785</v>
      </c>
      <c r="C226" s="82">
        <v>1.1011555500000001</v>
      </c>
      <c r="D226" s="102">
        <v>7</v>
      </c>
      <c r="F226" s="33">
        <v>2.1261226206257394E-4</v>
      </c>
      <c r="G226" s="33">
        <v>1.1021712774165106E-4</v>
      </c>
    </row>
    <row r="227" spans="1:7" x14ac:dyDescent="0.25">
      <c r="A227" s="73" t="s">
        <v>786</v>
      </c>
      <c r="B227" s="103" t="s">
        <v>79</v>
      </c>
      <c r="C227" s="82">
        <v>5179.1723549600292</v>
      </c>
      <c r="D227" s="102">
        <v>63511</v>
      </c>
      <c r="F227" s="84"/>
      <c r="G227" s="84"/>
    </row>
    <row r="228" spans="1:7" outlineLevel="1" x14ac:dyDescent="0.25">
      <c r="A228" s="73" t="s">
        <v>787</v>
      </c>
      <c r="B228" s="85" t="s">
        <v>788</v>
      </c>
      <c r="C228" s="82">
        <v>0.29899260999999999</v>
      </c>
      <c r="D228" s="102">
        <v>3</v>
      </c>
      <c r="F228" s="197">
        <v>5.7729804978136797E-5</v>
      </c>
      <c r="G228" s="197">
        <v>4.7235911889279023E-5</v>
      </c>
    </row>
    <row r="229" spans="1:7" outlineLevel="1" x14ac:dyDescent="0.25">
      <c r="A229" s="73" t="s">
        <v>789</v>
      </c>
      <c r="B229" s="85" t="s">
        <v>790</v>
      </c>
      <c r="C229" s="82">
        <v>9.721711999999999E-2</v>
      </c>
      <c r="D229" s="102">
        <v>1</v>
      </c>
      <c r="F229" s="197">
        <v>1.8770782923819161E-5</v>
      </c>
      <c r="G229" s="197">
        <v>1.5745303963093007E-5</v>
      </c>
    </row>
    <row r="230" spans="1:7" outlineLevel="1" x14ac:dyDescent="0.25">
      <c r="A230" s="73" t="s">
        <v>791</v>
      </c>
      <c r="B230" s="85" t="s">
        <v>792</v>
      </c>
      <c r="C230" s="82">
        <v>0</v>
      </c>
      <c r="D230" s="102"/>
      <c r="F230" s="197">
        <v>0</v>
      </c>
      <c r="G230" s="197">
        <v>0</v>
      </c>
    </row>
    <row r="231" spans="1:7" outlineLevel="1" x14ac:dyDescent="0.25">
      <c r="A231" s="73" t="s">
        <v>793</v>
      </c>
      <c r="B231" s="85" t="s">
        <v>794</v>
      </c>
      <c r="C231" s="82">
        <v>0</v>
      </c>
      <c r="D231" s="102"/>
      <c r="F231" s="197">
        <v>0</v>
      </c>
      <c r="G231" s="197">
        <v>0</v>
      </c>
    </row>
    <row r="232" spans="1:7" outlineLevel="1" x14ac:dyDescent="0.25">
      <c r="A232" s="73" t="s">
        <v>795</v>
      </c>
      <c r="B232" s="85" t="s">
        <v>796</v>
      </c>
      <c r="C232" s="82">
        <v>0</v>
      </c>
      <c r="D232" s="102"/>
      <c r="F232" s="197">
        <v>0</v>
      </c>
      <c r="G232" s="197">
        <v>0</v>
      </c>
    </row>
    <row r="233" spans="1:7" outlineLevel="1" x14ac:dyDescent="0.25">
      <c r="A233" s="73" t="s">
        <v>797</v>
      </c>
      <c r="B233" s="85" t="s">
        <v>798</v>
      </c>
      <c r="C233" s="82">
        <v>0.70494582000000006</v>
      </c>
      <c r="D233" s="102">
        <v>3</v>
      </c>
      <c r="F233" s="197">
        <v>1.3611167416061799E-4</v>
      </c>
      <c r="G233" s="197">
        <v>4.7235911889279023E-5</v>
      </c>
    </row>
    <row r="234" spans="1:7" outlineLevel="1" x14ac:dyDescent="0.25">
      <c r="A234" s="73" t="s">
        <v>799</v>
      </c>
      <c r="B234" s="85"/>
      <c r="F234" s="33"/>
      <c r="G234" s="33"/>
    </row>
    <row r="235" spans="1:7" outlineLevel="1" x14ac:dyDescent="0.25">
      <c r="A235" s="73" t="s">
        <v>800</v>
      </c>
      <c r="B235" s="85"/>
      <c r="F235" s="33"/>
      <c r="G235" s="33"/>
    </row>
    <row r="236" spans="1:7" outlineLevel="1" x14ac:dyDescent="0.25">
      <c r="A236" s="73" t="s">
        <v>801</v>
      </c>
      <c r="B236" s="85"/>
      <c r="F236" s="33"/>
      <c r="G236" s="33"/>
    </row>
    <row r="237" spans="1:7" ht="27.6" customHeight="1" x14ac:dyDescent="0.25">
      <c r="A237" s="149"/>
      <c r="B237" s="149" t="s">
        <v>1391</v>
      </c>
      <c r="C237" s="149" t="s">
        <v>736</v>
      </c>
      <c r="D237" s="149" t="s">
        <v>737</v>
      </c>
      <c r="E237" s="152"/>
      <c r="F237" s="149" t="s">
        <v>544</v>
      </c>
      <c r="G237" s="149" t="s">
        <v>738</v>
      </c>
    </row>
    <row r="238" spans="1:7" x14ac:dyDescent="0.25">
      <c r="A238" s="73" t="s">
        <v>802</v>
      </c>
      <c r="B238" s="73" t="s">
        <v>768</v>
      </c>
      <c r="C238" s="134">
        <v>0.4538229486793246</v>
      </c>
      <c r="D238" s="73">
        <v>63511</v>
      </c>
      <c r="F238" s="88">
        <v>1</v>
      </c>
      <c r="G238" s="88">
        <v>1</v>
      </c>
    </row>
    <row r="239" spans="1:7" x14ac:dyDescent="0.25">
      <c r="F239" s="88"/>
      <c r="G239" s="88"/>
    </row>
    <row r="240" spans="1:7" x14ac:dyDescent="0.25">
      <c r="B240" s="90" t="s">
        <v>769</v>
      </c>
      <c r="F240" s="88"/>
      <c r="G240" s="88"/>
    </row>
    <row r="241" spans="1:7" x14ac:dyDescent="0.25">
      <c r="A241" s="73" t="s">
        <v>803</v>
      </c>
      <c r="B241" s="73" t="s">
        <v>771</v>
      </c>
      <c r="C241" s="82">
        <v>2304.2747019599942</v>
      </c>
      <c r="D241" s="102">
        <v>38814</v>
      </c>
      <c r="F241" s="33">
        <v>0.44491176273622535</v>
      </c>
      <c r="G241" s="33">
        <v>0.61113822802349205</v>
      </c>
    </row>
    <row r="242" spans="1:7" x14ac:dyDescent="0.25">
      <c r="A242" s="73" t="s">
        <v>804</v>
      </c>
      <c r="B242" s="73" t="s">
        <v>773</v>
      </c>
      <c r="C242" s="82">
        <v>998.67766602999689</v>
      </c>
      <c r="D242" s="102">
        <v>9766</v>
      </c>
      <c r="F242" s="33">
        <v>0.19282572534462492</v>
      </c>
      <c r="G242" s="33">
        <v>0.15376863850356631</v>
      </c>
    </row>
    <row r="243" spans="1:7" x14ac:dyDescent="0.25">
      <c r="A243" s="73" t="s">
        <v>805</v>
      </c>
      <c r="B243" s="73" t="s">
        <v>775</v>
      </c>
      <c r="C243" s="82">
        <v>768.16415798999844</v>
      </c>
      <c r="D243" s="102">
        <v>6696</v>
      </c>
      <c r="F243" s="33">
        <v>0.14831793679434843</v>
      </c>
      <c r="G243" s="33">
        <v>0.10543055533687078</v>
      </c>
    </row>
    <row r="244" spans="1:7" x14ac:dyDescent="0.25">
      <c r="A244" s="73" t="s">
        <v>806</v>
      </c>
      <c r="B244" s="73" t="s">
        <v>777</v>
      </c>
      <c r="C244" s="82">
        <v>485.71941240999865</v>
      </c>
      <c r="D244" s="102">
        <v>3793</v>
      </c>
      <c r="F244" s="33">
        <v>9.3783210737296882E-2</v>
      </c>
      <c r="G244" s="33">
        <v>5.9721937932011776E-2</v>
      </c>
    </row>
    <row r="245" spans="1:7" x14ac:dyDescent="0.25">
      <c r="A245" s="73" t="s">
        <v>807</v>
      </c>
      <c r="B245" s="73" t="s">
        <v>779</v>
      </c>
      <c r="C245" s="82">
        <v>316.57826519999963</v>
      </c>
      <c r="D245" s="102">
        <v>2382</v>
      </c>
      <c r="F245" s="33">
        <v>6.1125261625405561E-2</v>
      </c>
      <c r="G245" s="33">
        <v>3.7505314040087542E-2</v>
      </c>
    </row>
    <row r="246" spans="1:7" x14ac:dyDescent="0.25">
      <c r="A246" s="73" t="s">
        <v>808</v>
      </c>
      <c r="B246" s="73" t="s">
        <v>781</v>
      </c>
      <c r="C246" s="82">
        <v>131.28194273000003</v>
      </c>
      <c r="D246" s="102">
        <v>911</v>
      </c>
      <c r="F246" s="33">
        <v>2.534805442500343E-2</v>
      </c>
      <c r="G246" s="33">
        <v>1.434397191037773E-2</v>
      </c>
    </row>
    <row r="247" spans="1:7" x14ac:dyDescent="0.25">
      <c r="A247" s="73" t="s">
        <v>809</v>
      </c>
      <c r="B247" s="73" t="s">
        <v>783</v>
      </c>
      <c r="C247" s="82">
        <v>77.076038469999986</v>
      </c>
      <c r="D247" s="102">
        <v>511</v>
      </c>
      <c r="F247" s="33">
        <v>1.4881921895529353E-2</v>
      </c>
      <c r="G247" s="33">
        <v>8.0458503251405276E-3</v>
      </c>
    </row>
    <row r="248" spans="1:7" x14ac:dyDescent="0.25">
      <c r="A248" s="73" t="s">
        <v>810</v>
      </c>
      <c r="B248" s="73" t="s">
        <v>785</v>
      </c>
      <c r="C248" s="82">
        <v>97.400170170000095</v>
      </c>
      <c r="D248" s="102">
        <v>638</v>
      </c>
      <c r="F248" s="33">
        <v>1.8806126441558012E-2</v>
      </c>
      <c r="G248" s="33">
        <v>1.0045503928453339E-2</v>
      </c>
    </row>
    <row r="249" spans="1:7" x14ac:dyDescent="0.25">
      <c r="A249" s="73" t="s">
        <v>811</v>
      </c>
      <c r="B249" s="103" t="s">
        <v>79</v>
      </c>
      <c r="C249" s="82">
        <v>5179.1723549600292</v>
      </c>
      <c r="D249" s="102">
        <v>63511</v>
      </c>
      <c r="F249" s="84">
        <v>1</v>
      </c>
      <c r="G249" s="84">
        <v>1</v>
      </c>
    </row>
    <row r="250" spans="1:7" outlineLevel="1" x14ac:dyDescent="0.25">
      <c r="A250" s="73" t="s">
        <v>812</v>
      </c>
      <c r="B250" s="85" t="s">
        <v>788</v>
      </c>
      <c r="C250" s="82">
        <v>42.104369740000003</v>
      </c>
      <c r="D250" s="102">
        <v>275</v>
      </c>
      <c r="F250" s="33">
        <v>8.1295556228549084E-3</v>
      </c>
      <c r="G250" s="33">
        <v>4.3299585898505773E-3</v>
      </c>
    </row>
    <row r="251" spans="1:7" outlineLevel="1" x14ac:dyDescent="0.25">
      <c r="A251" s="73" t="s">
        <v>813</v>
      </c>
      <c r="B251" s="85" t="s">
        <v>790</v>
      </c>
      <c r="C251" s="82">
        <v>23.034358989999998</v>
      </c>
      <c r="D251" s="102">
        <v>144</v>
      </c>
      <c r="F251" s="33">
        <v>4.4474980578586608E-3</v>
      </c>
      <c r="G251" s="33">
        <v>2.267323770685393E-3</v>
      </c>
    </row>
    <row r="252" spans="1:7" outlineLevel="1" x14ac:dyDescent="0.25">
      <c r="A252" s="73" t="s">
        <v>814</v>
      </c>
      <c r="B252" s="85" t="s">
        <v>792</v>
      </c>
      <c r="C252" s="82">
        <v>11.395232069999997</v>
      </c>
      <c r="D252" s="102">
        <v>72</v>
      </c>
      <c r="F252" s="33">
        <v>2.200203292923226E-3</v>
      </c>
      <c r="G252" s="33">
        <v>1.1336618853426965E-3</v>
      </c>
    </row>
    <row r="253" spans="1:7" outlineLevel="1" x14ac:dyDescent="0.25">
      <c r="A253" s="73" t="s">
        <v>815</v>
      </c>
      <c r="B253" s="85" t="s">
        <v>794</v>
      </c>
      <c r="C253" s="82">
        <v>11.368110840000002</v>
      </c>
      <c r="D253" s="102">
        <v>69</v>
      </c>
      <c r="F253" s="33">
        <v>2.1949666975482874E-3</v>
      </c>
      <c r="G253" s="33">
        <v>1.0864259734534175E-3</v>
      </c>
    </row>
    <row r="254" spans="1:7" outlineLevel="1" x14ac:dyDescent="0.25">
      <c r="A254" s="73" t="s">
        <v>816</v>
      </c>
      <c r="B254" s="85" t="s">
        <v>796</v>
      </c>
      <c r="C254" s="82">
        <v>0</v>
      </c>
      <c r="D254" s="102"/>
      <c r="F254" s="33">
        <v>0</v>
      </c>
      <c r="G254" s="33">
        <v>0</v>
      </c>
    </row>
    <row r="255" spans="1:7" outlineLevel="1" x14ac:dyDescent="0.25">
      <c r="A255" s="73" t="s">
        <v>817</v>
      </c>
      <c r="B255" s="85" t="s">
        <v>798</v>
      </c>
      <c r="C255" s="82">
        <v>9.4980985300000018</v>
      </c>
      <c r="D255" s="102">
        <v>78</v>
      </c>
      <c r="F255" s="33">
        <v>1.8339027703729127E-3</v>
      </c>
      <c r="G255" s="33">
        <v>1.2281337091212545E-3</v>
      </c>
    </row>
    <row r="256" spans="1:7" outlineLevel="1" x14ac:dyDescent="0.25">
      <c r="A256" s="73" t="s">
        <v>818</v>
      </c>
      <c r="B256" s="85"/>
      <c r="F256" s="107"/>
      <c r="G256" s="107"/>
    </row>
    <row r="257" spans="1:14" outlineLevel="1" x14ac:dyDescent="0.25">
      <c r="A257" s="73" t="s">
        <v>819</v>
      </c>
      <c r="B257" s="85"/>
      <c r="F257" s="107"/>
      <c r="G257" s="107"/>
    </row>
    <row r="258" spans="1:14" outlineLevel="1" x14ac:dyDescent="0.25">
      <c r="A258" s="73" t="s">
        <v>820</v>
      </c>
      <c r="B258" s="85"/>
      <c r="F258" s="107"/>
      <c r="G258" s="107"/>
    </row>
    <row r="259" spans="1:14" ht="15" customHeight="1" x14ac:dyDescent="0.25">
      <c r="A259" s="149"/>
      <c r="B259" s="153" t="s">
        <v>821</v>
      </c>
      <c r="C259" s="149" t="s">
        <v>544</v>
      </c>
      <c r="D259" s="149"/>
      <c r="E259" s="152"/>
      <c r="F259" s="149"/>
      <c r="G259" s="149"/>
    </row>
    <row r="260" spans="1:14" x14ac:dyDescent="0.25">
      <c r="A260" s="73" t="s">
        <v>822</v>
      </c>
      <c r="B260" s="73" t="s">
        <v>823</v>
      </c>
      <c r="C260" s="84">
        <v>0.93440501565183975</v>
      </c>
      <c r="E260" s="94"/>
      <c r="F260" s="94"/>
      <c r="G260" s="94"/>
    </row>
    <row r="261" spans="1:14" x14ac:dyDescent="0.25">
      <c r="A261" s="73" t="s">
        <v>824</v>
      </c>
      <c r="B261" s="73" t="s">
        <v>825</v>
      </c>
      <c r="C261" s="84">
        <v>6.5594984348154722E-2</v>
      </c>
      <c r="E261" s="94"/>
      <c r="F261" s="94"/>
    </row>
    <row r="262" spans="1:14" x14ac:dyDescent="0.25">
      <c r="A262" s="73" t="s">
        <v>826</v>
      </c>
      <c r="B262" s="73" t="s">
        <v>827</v>
      </c>
      <c r="C262" s="84">
        <v>0</v>
      </c>
      <c r="E262" s="94"/>
      <c r="F262" s="94"/>
    </row>
    <row r="263" spans="1:14" x14ac:dyDescent="0.25">
      <c r="A263" s="73" t="s">
        <v>828</v>
      </c>
      <c r="B263" s="73" t="s">
        <v>829</v>
      </c>
      <c r="C263" s="84">
        <v>0</v>
      </c>
      <c r="E263" s="94"/>
      <c r="F263" s="94"/>
    </row>
    <row r="264" spans="1:14" x14ac:dyDescent="0.25">
      <c r="A264" s="73" t="s">
        <v>830</v>
      </c>
      <c r="B264" s="90" t="s">
        <v>831</v>
      </c>
      <c r="C264" s="84">
        <v>0</v>
      </c>
      <c r="D264" s="99"/>
      <c r="E264" s="99"/>
      <c r="F264" s="100"/>
      <c r="G264" s="100"/>
      <c r="J264" s="73"/>
      <c r="K264" s="73"/>
      <c r="L264" s="68"/>
      <c r="M264" s="68"/>
      <c r="N264" s="68"/>
    </row>
    <row r="265" spans="1:14" x14ac:dyDescent="0.25">
      <c r="A265" s="73" t="s">
        <v>832</v>
      </c>
      <c r="B265" s="73" t="s">
        <v>77</v>
      </c>
      <c r="C265" s="84">
        <v>0</v>
      </c>
      <c r="E265" s="94"/>
      <c r="F265" s="94"/>
    </row>
    <row r="266" spans="1:14" outlineLevel="1" x14ac:dyDescent="0.25">
      <c r="A266" s="73" t="s">
        <v>833</v>
      </c>
      <c r="B266" s="85" t="s">
        <v>834</v>
      </c>
      <c r="C266" s="108"/>
      <c r="E266" s="94"/>
      <c r="F266" s="94"/>
    </row>
    <row r="267" spans="1:14" outlineLevel="1" x14ac:dyDescent="0.25">
      <c r="A267" s="73" t="s">
        <v>835</v>
      </c>
      <c r="B267" s="85" t="s">
        <v>836</v>
      </c>
      <c r="C267" s="84"/>
      <c r="E267" s="94"/>
      <c r="F267" s="94"/>
    </row>
    <row r="268" spans="1:14" outlineLevel="1" x14ac:dyDescent="0.25">
      <c r="A268" s="73" t="s">
        <v>837</v>
      </c>
      <c r="B268" s="85" t="s">
        <v>838</v>
      </c>
      <c r="C268" s="84"/>
      <c r="E268" s="94"/>
      <c r="F268" s="94"/>
    </row>
    <row r="269" spans="1:14" outlineLevel="1" x14ac:dyDescent="0.25">
      <c r="A269" s="73" t="s">
        <v>839</v>
      </c>
      <c r="B269" s="85" t="s">
        <v>840</v>
      </c>
      <c r="C269" s="84"/>
      <c r="E269" s="94"/>
      <c r="F269" s="94"/>
    </row>
    <row r="270" spans="1:14" outlineLevel="1" x14ac:dyDescent="0.25">
      <c r="A270" s="73" t="s">
        <v>841</v>
      </c>
      <c r="B270" s="85"/>
      <c r="C270" s="84"/>
      <c r="E270" s="94"/>
      <c r="F270" s="94"/>
    </row>
    <row r="271" spans="1:14" outlineLevel="1" x14ac:dyDescent="0.25">
      <c r="A271" s="73" t="s">
        <v>842</v>
      </c>
      <c r="B271" s="85"/>
      <c r="C271" s="84"/>
      <c r="E271" s="94"/>
      <c r="F271" s="94"/>
    </row>
    <row r="272" spans="1:14" outlineLevel="1" x14ac:dyDescent="0.25">
      <c r="A272" s="73" t="s">
        <v>843</v>
      </c>
      <c r="B272" s="85"/>
      <c r="C272" s="84"/>
      <c r="E272" s="94"/>
      <c r="F272" s="94"/>
    </row>
    <row r="273" spans="1:7" outlineLevel="1" x14ac:dyDescent="0.25">
      <c r="A273" s="73" t="s">
        <v>844</v>
      </c>
      <c r="B273" s="85"/>
      <c r="C273" s="84"/>
      <c r="E273" s="94"/>
      <c r="F273" s="94"/>
    </row>
    <row r="274" spans="1:7" outlineLevel="1" x14ac:dyDescent="0.25">
      <c r="A274" s="73" t="s">
        <v>845</v>
      </c>
      <c r="B274" s="85"/>
      <c r="C274" s="84"/>
      <c r="E274" s="94"/>
      <c r="F274" s="94"/>
    </row>
    <row r="275" spans="1:7" outlineLevel="1" x14ac:dyDescent="0.25">
      <c r="A275" s="73" t="s">
        <v>846</v>
      </c>
      <c r="B275" s="85"/>
      <c r="C275" s="84"/>
      <c r="E275" s="94"/>
      <c r="F275" s="94"/>
    </row>
    <row r="276" spans="1:7" ht="15" customHeight="1" x14ac:dyDescent="0.25">
      <c r="A276" s="149"/>
      <c r="B276" s="153" t="s">
        <v>847</v>
      </c>
      <c r="C276" s="149" t="s">
        <v>544</v>
      </c>
      <c r="D276" s="149"/>
      <c r="E276" s="152"/>
      <c r="F276" s="149"/>
      <c r="G276" s="151"/>
    </row>
    <row r="277" spans="1:7" x14ac:dyDescent="0.25">
      <c r="A277" s="73" t="s">
        <v>848</v>
      </c>
      <c r="B277" s="73" t="s">
        <v>849</v>
      </c>
      <c r="C277" s="84">
        <v>1</v>
      </c>
      <c r="E277" s="68"/>
      <c r="F277" s="68"/>
    </row>
    <row r="278" spans="1:7" x14ac:dyDescent="0.25">
      <c r="A278" s="73" t="s">
        <v>850</v>
      </c>
      <c r="B278" s="73" t="s">
        <v>851</v>
      </c>
      <c r="C278" s="84">
        <v>0</v>
      </c>
      <c r="E278" s="68"/>
      <c r="F278" s="68"/>
    </row>
    <row r="279" spans="1:7" x14ac:dyDescent="0.25">
      <c r="A279" s="73" t="s">
        <v>852</v>
      </c>
      <c r="B279" s="73" t="s">
        <v>77</v>
      </c>
      <c r="C279" s="84">
        <v>0</v>
      </c>
      <c r="E279" s="68"/>
      <c r="F279" s="68"/>
    </row>
    <row r="280" spans="1:7" outlineLevel="1" x14ac:dyDescent="0.25">
      <c r="A280" s="73" t="s">
        <v>853</v>
      </c>
      <c r="C280" s="84"/>
      <c r="E280" s="68"/>
      <c r="F280" s="68"/>
    </row>
    <row r="281" spans="1:7" outlineLevel="1" x14ac:dyDescent="0.25">
      <c r="A281" s="73" t="s">
        <v>854</v>
      </c>
      <c r="C281" s="84"/>
      <c r="E281" s="68"/>
      <c r="F281" s="68"/>
    </row>
    <row r="282" spans="1:7" outlineLevel="1" x14ac:dyDescent="0.25">
      <c r="A282" s="73" t="s">
        <v>855</v>
      </c>
      <c r="C282" s="84"/>
      <c r="E282" s="68"/>
      <c r="F282" s="68"/>
    </row>
    <row r="283" spans="1:7" outlineLevel="1" x14ac:dyDescent="0.25">
      <c r="A283" s="73" t="s">
        <v>856</v>
      </c>
      <c r="C283" s="84"/>
      <c r="E283" s="68"/>
      <c r="F283" s="68"/>
    </row>
    <row r="284" spans="1:7" outlineLevel="1" x14ac:dyDescent="0.25">
      <c r="A284" s="73" t="s">
        <v>857</v>
      </c>
      <c r="C284" s="84"/>
      <c r="E284" s="68"/>
      <c r="F284" s="68"/>
    </row>
    <row r="285" spans="1:7" outlineLevel="1" x14ac:dyDescent="0.25">
      <c r="A285" s="73" t="s">
        <v>858</v>
      </c>
      <c r="C285" s="84"/>
      <c r="E285" s="68"/>
      <c r="F285" s="68"/>
    </row>
    <row r="286" spans="1:7" customFormat="1" x14ac:dyDescent="0.25">
      <c r="A286" s="150"/>
      <c r="B286" s="150" t="s">
        <v>859</v>
      </c>
      <c r="C286" s="150" t="s">
        <v>41</v>
      </c>
      <c r="D286" s="150" t="s">
        <v>860</v>
      </c>
      <c r="E286" s="150"/>
      <c r="F286" s="150" t="s">
        <v>544</v>
      </c>
      <c r="G286" s="150" t="s">
        <v>861</v>
      </c>
    </row>
    <row r="287" spans="1:7" customFormat="1" x14ac:dyDescent="0.25">
      <c r="A287" s="109" t="s">
        <v>862</v>
      </c>
      <c r="B287" s="203" t="s">
        <v>643</v>
      </c>
      <c r="C287" s="201" t="s">
        <v>13</v>
      </c>
      <c r="D287" s="202" t="s">
        <v>13</v>
      </c>
      <c r="E287" s="112"/>
      <c r="F287" s="33"/>
      <c r="G287" s="33" t="str">
        <f>IF($D$305=0,"",IF(D287="[For completion]","",D287/$D$305))</f>
        <v/>
      </c>
    </row>
    <row r="288" spans="1:7" customFormat="1" x14ac:dyDescent="0.25">
      <c r="A288" s="109" t="s">
        <v>863</v>
      </c>
      <c r="B288" s="203" t="s">
        <v>643</v>
      </c>
      <c r="C288" s="201" t="s">
        <v>13</v>
      </c>
      <c r="D288" s="202" t="s">
        <v>13</v>
      </c>
      <c r="E288" s="112"/>
      <c r="F288" s="33"/>
      <c r="G288" s="33" t="str">
        <f t="shared" ref="G288:G304" si="1">IF($D$305=0,"",IF(D288="[For completion]","",D288/$D$305))</f>
        <v/>
      </c>
    </row>
    <row r="289" spans="1:7" customFormat="1" x14ac:dyDescent="0.25">
      <c r="A289" s="109" t="s">
        <v>864</v>
      </c>
      <c r="B289" s="203" t="s">
        <v>643</v>
      </c>
      <c r="C289" s="201" t="s">
        <v>13</v>
      </c>
      <c r="D289" s="202" t="s">
        <v>13</v>
      </c>
      <c r="E289" s="112"/>
      <c r="F289" s="33"/>
      <c r="G289" s="33" t="str">
        <f t="shared" si="1"/>
        <v/>
      </c>
    </row>
    <row r="290" spans="1:7" customFormat="1" x14ac:dyDescent="0.25">
      <c r="A290" s="109" t="s">
        <v>865</v>
      </c>
      <c r="B290" s="203" t="s">
        <v>643</v>
      </c>
      <c r="C290" s="201" t="s">
        <v>13</v>
      </c>
      <c r="D290" s="202" t="s">
        <v>13</v>
      </c>
      <c r="E290" s="112"/>
      <c r="F290" s="33"/>
      <c r="G290" s="33" t="str">
        <f t="shared" si="1"/>
        <v/>
      </c>
    </row>
    <row r="291" spans="1:7" customFormat="1" x14ac:dyDescent="0.25">
      <c r="A291" s="109" t="s">
        <v>866</v>
      </c>
      <c r="B291" s="203" t="s">
        <v>643</v>
      </c>
      <c r="C291" s="201" t="s">
        <v>13</v>
      </c>
      <c r="D291" s="202" t="s">
        <v>13</v>
      </c>
      <c r="E291" s="112"/>
      <c r="F291" s="33"/>
      <c r="G291" s="33" t="str">
        <f t="shared" si="1"/>
        <v/>
      </c>
    </row>
    <row r="292" spans="1:7" customFormat="1" x14ac:dyDescent="0.25">
      <c r="A292" s="109" t="s">
        <v>867</v>
      </c>
      <c r="B292" s="203" t="s">
        <v>643</v>
      </c>
      <c r="C292" s="201" t="s">
        <v>13</v>
      </c>
      <c r="D292" s="202" t="s">
        <v>13</v>
      </c>
      <c r="E292" s="112"/>
      <c r="F292" s="33"/>
      <c r="G292" s="33" t="str">
        <f t="shared" si="1"/>
        <v/>
      </c>
    </row>
    <row r="293" spans="1:7" customFormat="1" x14ac:dyDescent="0.25">
      <c r="A293" s="109" t="s">
        <v>868</v>
      </c>
      <c r="B293" s="203" t="s">
        <v>643</v>
      </c>
      <c r="C293" s="201" t="s">
        <v>13</v>
      </c>
      <c r="D293" s="202" t="s">
        <v>13</v>
      </c>
      <c r="E293" s="112"/>
      <c r="F293" s="33"/>
      <c r="G293" s="33" t="str">
        <f t="shared" si="1"/>
        <v/>
      </c>
    </row>
    <row r="294" spans="1:7" customFormat="1" x14ac:dyDescent="0.25">
      <c r="A294" s="109" t="s">
        <v>869</v>
      </c>
      <c r="B294" s="203" t="s">
        <v>643</v>
      </c>
      <c r="C294" s="201" t="s">
        <v>13</v>
      </c>
      <c r="D294" s="202" t="s">
        <v>13</v>
      </c>
      <c r="E294" s="112"/>
      <c r="F294" s="33"/>
      <c r="G294" s="33" t="str">
        <f t="shared" si="1"/>
        <v/>
      </c>
    </row>
    <row r="295" spans="1:7" customFormat="1" x14ac:dyDescent="0.25">
      <c r="A295" s="109" t="s">
        <v>870</v>
      </c>
      <c r="B295" s="203" t="s">
        <v>643</v>
      </c>
      <c r="C295" s="201" t="s">
        <v>13</v>
      </c>
      <c r="D295" s="202" t="s">
        <v>13</v>
      </c>
      <c r="E295" s="112"/>
      <c r="F295" s="33"/>
      <c r="G295" s="33" t="str">
        <f t="shared" si="1"/>
        <v/>
      </c>
    </row>
    <row r="296" spans="1:7" customFormat="1" x14ac:dyDescent="0.25">
      <c r="A296" s="109" t="s">
        <v>871</v>
      </c>
      <c r="B296" s="203" t="s">
        <v>643</v>
      </c>
      <c r="C296" s="201" t="s">
        <v>13</v>
      </c>
      <c r="D296" s="202" t="s">
        <v>13</v>
      </c>
      <c r="E296" s="112"/>
      <c r="F296" s="33"/>
      <c r="G296" s="33" t="str">
        <f t="shared" si="1"/>
        <v/>
      </c>
    </row>
    <row r="297" spans="1:7" customFormat="1" x14ac:dyDescent="0.25">
      <c r="A297" s="109" t="s">
        <v>872</v>
      </c>
      <c r="B297" s="203" t="s">
        <v>643</v>
      </c>
      <c r="C297" s="201" t="s">
        <v>13</v>
      </c>
      <c r="D297" s="202" t="s">
        <v>13</v>
      </c>
      <c r="E297" s="112"/>
      <c r="F297" s="33"/>
      <c r="G297" s="33" t="str">
        <f t="shared" si="1"/>
        <v/>
      </c>
    </row>
    <row r="298" spans="1:7" customFormat="1" x14ac:dyDescent="0.25">
      <c r="A298" s="109" t="s">
        <v>873</v>
      </c>
      <c r="B298" s="203" t="s">
        <v>643</v>
      </c>
      <c r="C298" s="201" t="s">
        <v>13</v>
      </c>
      <c r="D298" s="202" t="s">
        <v>13</v>
      </c>
      <c r="E298" s="112"/>
      <c r="F298" s="33"/>
      <c r="G298" s="33" t="str">
        <f t="shared" si="1"/>
        <v/>
      </c>
    </row>
    <row r="299" spans="1:7" customFormat="1" x14ac:dyDescent="0.25">
      <c r="A299" s="109" t="s">
        <v>874</v>
      </c>
      <c r="B299" s="203" t="s">
        <v>643</v>
      </c>
      <c r="C299" s="201" t="s">
        <v>13</v>
      </c>
      <c r="D299" s="202" t="s">
        <v>13</v>
      </c>
      <c r="E299" s="112"/>
      <c r="F299" s="33"/>
      <c r="G299" s="33" t="str">
        <f t="shared" si="1"/>
        <v/>
      </c>
    </row>
    <row r="300" spans="1:7" customFormat="1" x14ac:dyDescent="0.25">
      <c r="A300" s="109" t="s">
        <v>875</v>
      </c>
      <c r="B300" s="203" t="s">
        <v>643</v>
      </c>
      <c r="C300" s="201" t="s">
        <v>13</v>
      </c>
      <c r="D300" s="202" t="s">
        <v>13</v>
      </c>
      <c r="E300" s="112"/>
      <c r="F300" s="33"/>
      <c r="G300" s="33" t="str">
        <f t="shared" si="1"/>
        <v/>
      </c>
    </row>
    <row r="301" spans="1:7" customFormat="1" x14ac:dyDescent="0.25">
      <c r="A301" s="109" t="s">
        <v>876</v>
      </c>
      <c r="B301" s="203" t="s">
        <v>643</v>
      </c>
      <c r="C301" s="201" t="s">
        <v>13</v>
      </c>
      <c r="D301" s="202" t="s">
        <v>13</v>
      </c>
      <c r="E301" s="112"/>
      <c r="F301" s="33"/>
      <c r="G301" s="33" t="str">
        <f t="shared" si="1"/>
        <v/>
      </c>
    </row>
    <row r="302" spans="1:7" customFormat="1" x14ac:dyDescent="0.25">
      <c r="A302" s="109" t="s">
        <v>877</v>
      </c>
      <c r="B302" s="203" t="s">
        <v>643</v>
      </c>
      <c r="C302" s="201" t="s">
        <v>13</v>
      </c>
      <c r="D302" s="202" t="s">
        <v>13</v>
      </c>
      <c r="E302" s="112"/>
      <c r="F302" s="33"/>
      <c r="G302" s="33" t="str">
        <f t="shared" si="1"/>
        <v/>
      </c>
    </row>
    <row r="303" spans="1:7" customFormat="1" x14ac:dyDescent="0.25">
      <c r="A303" s="109" t="s">
        <v>878</v>
      </c>
      <c r="B303" s="203" t="s">
        <v>643</v>
      </c>
      <c r="C303" s="201" t="s">
        <v>13</v>
      </c>
      <c r="D303" s="202" t="s">
        <v>13</v>
      </c>
      <c r="E303" s="112"/>
      <c r="F303" s="33"/>
      <c r="G303" s="33" t="str">
        <f t="shared" si="1"/>
        <v/>
      </c>
    </row>
    <row r="304" spans="1:7" customFormat="1" x14ac:dyDescent="0.25">
      <c r="A304" s="109" t="s">
        <v>879</v>
      </c>
      <c r="B304" s="203" t="s">
        <v>880</v>
      </c>
      <c r="C304" s="201" t="s">
        <v>13</v>
      </c>
      <c r="D304" s="202" t="s">
        <v>13</v>
      </c>
      <c r="E304" s="112"/>
      <c r="F304" s="33"/>
      <c r="G304" s="33" t="str">
        <f t="shared" si="1"/>
        <v/>
      </c>
    </row>
    <row r="305" spans="1:7" customFormat="1" x14ac:dyDescent="0.25">
      <c r="A305" s="109" t="s">
        <v>881</v>
      </c>
      <c r="B305" s="110" t="s">
        <v>79</v>
      </c>
      <c r="C305" s="82">
        <f>SUM(C287:C304)</f>
        <v>0</v>
      </c>
      <c r="D305" s="111">
        <f>SUM(D287:D304)</f>
        <v>0</v>
      </c>
      <c r="E305" s="112"/>
      <c r="F305" s="113">
        <f>SUM(F287:F304)</f>
        <v>0</v>
      </c>
      <c r="G305" s="113">
        <f>SUM(G287:G304)</f>
        <v>0</v>
      </c>
    </row>
    <row r="306" spans="1:7" customFormat="1" x14ac:dyDescent="0.25">
      <c r="A306" s="109" t="s">
        <v>882</v>
      </c>
      <c r="B306" s="110"/>
      <c r="C306" s="111"/>
      <c r="D306" s="111"/>
      <c r="E306" s="112"/>
      <c r="F306" s="112"/>
      <c r="G306" s="112"/>
    </row>
    <row r="307" spans="1:7" customFormat="1" x14ac:dyDescent="0.25">
      <c r="A307" s="109" t="s">
        <v>883</v>
      </c>
      <c r="B307" s="110"/>
      <c r="C307" s="111"/>
      <c r="D307" s="111"/>
      <c r="E307" s="112"/>
      <c r="F307" s="112"/>
      <c r="G307" s="112"/>
    </row>
    <row r="308" spans="1:7" customFormat="1" x14ac:dyDescent="0.25">
      <c r="A308" s="109" t="s">
        <v>884</v>
      </c>
      <c r="B308" s="110"/>
      <c r="C308" s="111"/>
      <c r="D308" s="111"/>
      <c r="E308" s="112"/>
      <c r="F308" s="112"/>
      <c r="G308" s="112"/>
    </row>
    <row r="309" spans="1:7" customFormat="1" x14ac:dyDescent="0.25">
      <c r="A309" s="150"/>
      <c r="B309" s="150" t="s">
        <v>885</v>
      </c>
      <c r="C309" s="150" t="s">
        <v>41</v>
      </c>
      <c r="D309" s="150" t="s">
        <v>860</v>
      </c>
      <c r="E309" s="150"/>
      <c r="F309" s="150" t="s">
        <v>544</v>
      </c>
      <c r="G309" s="150" t="s">
        <v>861</v>
      </c>
    </row>
    <row r="310" spans="1:7" customFormat="1" x14ac:dyDescent="0.25">
      <c r="A310" s="109" t="s">
        <v>886</v>
      </c>
      <c r="B310" s="206" t="s">
        <v>643</v>
      </c>
      <c r="C310" s="204" t="s">
        <v>13</v>
      </c>
      <c r="D310" s="205" t="s">
        <v>13</v>
      </c>
      <c r="E310" s="112"/>
      <c r="F310" s="33" t="str">
        <f>IF($C$328=0,"",IF(C310="[For completion]","",C310/$C$328))</f>
        <v/>
      </c>
      <c r="G310" s="33" t="str">
        <f>IF($D$328=0,"",IF(D310="[For completion]","",D310/$D$328))</f>
        <v/>
      </c>
    </row>
    <row r="311" spans="1:7" customFormat="1" x14ac:dyDescent="0.25">
      <c r="A311" s="109" t="s">
        <v>887</v>
      </c>
      <c r="B311" s="206" t="s">
        <v>643</v>
      </c>
      <c r="C311" s="204" t="s">
        <v>13</v>
      </c>
      <c r="D311" s="205" t="s">
        <v>13</v>
      </c>
      <c r="E311" s="112"/>
      <c r="F311" s="33" t="str">
        <f t="shared" ref="F311:F327" si="2">IF($C$328=0,"",IF(C311="[For completion]","",C311/$C$328))</f>
        <v/>
      </c>
      <c r="G311" s="33" t="str">
        <f t="shared" ref="G311:G327" si="3">IF($D$328=0,"",IF(D311="[For completion]","",D311/$D$328))</f>
        <v/>
      </c>
    </row>
    <row r="312" spans="1:7" customFormat="1" x14ac:dyDescent="0.25">
      <c r="A312" s="109" t="s">
        <v>888</v>
      </c>
      <c r="B312" s="206" t="s">
        <v>643</v>
      </c>
      <c r="C312" s="204" t="s">
        <v>13</v>
      </c>
      <c r="D312" s="205" t="s">
        <v>13</v>
      </c>
      <c r="E312" s="112"/>
      <c r="F312" s="33" t="str">
        <f t="shared" si="2"/>
        <v/>
      </c>
      <c r="G312" s="33" t="str">
        <f t="shared" si="3"/>
        <v/>
      </c>
    </row>
    <row r="313" spans="1:7" customFormat="1" x14ac:dyDescent="0.25">
      <c r="A313" s="109" t="s">
        <v>889</v>
      </c>
      <c r="B313" s="206" t="s">
        <v>643</v>
      </c>
      <c r="C313" s="204" t="s">
        <v>13</v>
      </c>
      <c r="D313" s="205" t="s">
        <v>13</v>
      </c>
      <c r="E313" s="112"/>
      <c r="F313" s="33" t="str">
        <f t="shared" si="2"/>
        <v/>
      </c>
      <c r="G313" s="33" t="str">
        <f t="shared" si="3"/>
        <v/>
      </c>
    </row>
    <row r="314" spans="1:7" customFormat="1" x14ac:dyDescent="0.25">
      <c r="A314" s="109" t="s">
        <v>890</v>
      </c>
      <c r="B314" s="206" t="s">
        <v>643</v>
      </c>
      <c r="C314" s="204" t="s">
        <v>13</v>
      </c>
      <c r="D314" s="205" t="s">
        <v>13</v>
      </c>
      <c r="E314" s="112"/>
      <c r="F314" s="33" t="str">
        <f t="shared" si="2"/>
        <v/>
      </c>
      <c r="G314" s="33" t="str">
        <f t="shared" si="3"/>
        <v/>
      </c>
    </row>
    <row r="315" spans="1:7" customFormat="1" x14ac:dyDescent="0.25">
      <c r="A315" s="109" t="s">
        <v>891</v>
      </c>
      <c r="B315" s="206" t="s">
        <v>643</v>
      </c>
      <c r="C315" s="204" t="s">
        <v>13</v>
      </c>
      <c r="D315" s="205" t="s">
        <v>13</v>
      </c>
      <c r="E315" s="112"/>
      <c r="F315" s="33" t="str">
        <f t="shared" si="2"/>
        <v/>
      </c>
      <c r="G315" s="33" t="str">
        <f t="shared" si="3"/>
        <v/>
      </c>
    </row>
    <row r="316" spans="1:7" customFormat="1" x14ac:dyDescent="0.25">
      <c r="A316" s="109" t="s">
        <v>892</v>
      </c>
      <c r="B316" s="206" t="s">
        <v>643</v>
      </c>
      <c r="C316" s="204" t="s">
        <v>13</v>
      </c>
      <c r="D316" s="205" t="s">
        <v>13</v>
      </c>
      <c r="E316" s="112"/>
      <c r="F316" s="33" t="str">
        <f t="shared" si="2"/>
        <v/>
      </c>
      <c r="G316" s="33" t="str">
        <f t="shared" si="3"/>
        <v/>
      </c>
    </row>
    <row r="317" spans="1:7" customFormat="1" x14ac:dyDescent="0.25">
      <c r="A317" s="109" t="s">
        <v>893</v>
      </c>
      <c r="B317" s="206" t="s">
        <v>643</v>
      </c>
      <c r="C317" s="204" t="s">
        <v>13</v>
      </c>
      <c r="D317" s="205" t="s">
        <v>13</v>
      </c>
      <c r="E317" s="112"/>
      <c r="F317" s="33" t="str">
        <f t="shared" si="2"/>
        <v/>
      </c>
      <c r="G317" s="33" t="str">
        <f t="shared" si="3"/>
        <v/>
      </c>
    </row>
    <row r="318" spans="1:7" customFormat="1" x14ac:dyDescent="0.25">
      <c r="A318" s="109" t="s">
        <v>894</v>
      </c>
      <c r="B318" s="206" t="s">
        <v>643</v>
      </c>
      <c r="C318" s="204" t="s">
        <v>13</v>
      </c>
      <c r="D318" s="205" t="s">
        <v>13</v>
      </c>
      <c r="E318" s="112"/>
      <c r="F318" s="33" t="str">
        <f t="shared" si="2"/>
        <v/>
      </c>
      <c r="G318" s="33" t="str">
        <f t="shared" si="3"/>
        <v/>
      </c>
    </row>
    <row r="319" spans="1:7" customFormat="1" x14ac:dyDescent="0.25">
      <c r="A319" s="109" t="s">
        <v>895</v>
      </c>
      <c r="B319" s="206" t="s">
        <v>643</v>
      </c>
      <c r="C319" s="204" t="s">
        <v>13</v>
      </c>
      <c r="D319" s="205" t="s">
        <v>13</v>
      </c>
      <c r="E319" s="112"/>
      <c r="F319" s="33" t="str">
        <f t="shared" si="2"/>
        <v/>
      </c>
      <c r="G319" s="33" t="str">
        <f t="shared" si="3"/>
        <v/>
      </c>
    </row>
    <row r="320" spans="1:7" customFormat="1" x14ac:dyDescent="0.25">
      <c r="A320" s="109" t="s">
        <v>896</v>
      </c>
      <c r="B320" s="206" t="s">
        <v>643</v>
      </c>
      <c r="C320" s="204" t="s">
        <v>13</v>
      </c>
      <c r="D320" s="205" t="s">
        <v>13</v>
      </c>
      <c r="E320" s="112"/>
      <c r="F320" s="33" t="str">
        <f t="shared" si="2"/>
        <v/>
      </c>
      <c r="G320" s="33" t="str">
        <f t="shared" si="3"/>
        <v/>
      </c>
    </row>
    <row r="321" spans="1:7" customFormat="1" x14ac:dyDescent="0.25">
      <c r="A321" s="109" t="s">
        <v>897</v>
      </c>
      <c r="B321" s="206" t="s">
        <v>643</v>
      </c>
      <c r="C321" s="204" t="s">
        <v>13</v>
      </c>
      <c r="D321" s="205" t="s">
        <v>13</v>
      </c>
      <c r="E321" s="112"/>
      <c r="F321" s="33" t="str">
        <f>IF($C$328=0,"",IF(C321="[For completion]","",C321/$C$328))</f>
        <v/>
      </c>
      <c r="G321" s="33" t="str">
        <f t="shared" si="3"/>
        <v/>
      </c>
    </row>
    <row r="322" spans="1:7" customFormat="1" x14ac:dyDescent="0.25">
      <c r="A322" s="109" t="s">
        <v>898</v>
      </c>
      <c r="B322" s="206" t="s">
        <v>643</v>
      </c>
      <c r="C322" s="204" t="s">
        <v>13</v>
      </c>
      <c r="D322" s="205" t="s">
        <v>13</v>
      </c>
      <c r="E322" s="112"/>
      <c r="F322" s="33" t="str">
        <f t="shared" si="2"/>
        <v/>
      </c>
      <c r="G322" s="33" t="str">
        <f t="shared" si="3"/>
        <v/>
      </c>
    </row>
    <row r="323" spans="1:7" customFormat="1" x14ac:dyDescent="0.25">
      <c r="A323" s="109" t="s">
        <v>899</v>
      </c>
      <c r="B323" s="206" t="s">
        <v>643</v>
      </c>
      <c r="C323" s="204" t="s">
        <v>13</v>
      </c>
      <c r="D323" s="205" t="s">
        <v>13</v>
      </c>
      <c r="E323" s="112"/>
      <c r="F323" s="33" t="str">
        <f t="shared" si="2"/>
        <v/>
      </c>
      <c r="G323" s="33" t="str">
        <f t="shared" si="3"/>
        <v/>
      </c>
    </row>
    <row r="324" spans="1:7" customFormat="1" x14ac:dyDescent="0.25">
      <c r="A324" s="109" t="s">
        <v>900</v>
      </c>
      <c r="B324" s="206" t="s">
        <v>643</v>
      </c>
      <c r="C324" s="204" t="s">
        <v>13</v>
      </c>
      <c r="D324" s="205" t="s">
        <v>13</v>
      </c>
      <c r="E324" s="112"/>
      <c r="F324" s="33" t="str">
        <f t="shared" si="2"/>
        <v/>
      </c>
      <c r="G324" s="33" t="str">
        <f t="shared" si="3"/>
        <v/>
      </c>
    </row>
    <row r="325" spans="1:7" customFormat="1" x14ac:dyDescent="0.25">
      <c r="A325" s="109" t="s">
        <v>901</v>
      </c>
      <c r="B325" s="206" t="s">
        <v>643</v>
      </c>
      <c r="C325" s="204" t="s">
        <v>13</v>
      </c>
      <c r="D325" s="205" t="s">
        <v>13</v>
      </c>
      <c r="E325" s="112"/>
      <c r="F325" s="33" t="str">
        <f t="shared" si="2"/>
        <v/>
      </c>
      <c r="G325" s="33" t="str">
        <f t="shared" si="3"/>
        <v/>
      </c>
    </row>
    <row r="326" spans="1:7" customFormat="1" x14ac:dyDescent="0.25">
      <c r="A326" s="109" t="s">
        <v>902</v>
      </c>
      <c r="B326" s="206" t="s">
        <v>643</v>
      </c>
      <c r="C326" s="204" t="s">
        <v>13</v>
      </c>
      <c r="D326" s="205" t="s">
        <v>13</v>
      </c>
      <c r="E326" s="112"/>
      <c r="F326" s="33" t="str">
        <f t="shared" si="2"/>
        <v/>
      </c>
      <c r="G326" s="33" t="str">
        <f t="shared" si="3"/>
        <v/>
      </c>
    </row>
    <row r="327" spans="1:7" customFormat="1" x14ac:dyDescent="0.25">
      <c r="A327" s="109" t="s">
        <v>903</v>
      </c>
      <c r="B327" s="206" t="s">
        <v>880</v>
      </c>
      <c r="C327" s="204" t="s">
        <v>13</v>
      </c>
      <c r="D327" s="205" t="s">
        <v>13</v>
      </c>
      <c r="E327" s="112"/>
      <c r="F327" s="33" t="str">
        <f t="shared" si="2"/>
        <v/>
      </c>
      <c r="G327" s="33" t="str">
        <f t="shared" si="3"/>
        <v/>
      </c>
    </row>
    <row r="328" spans="1:7" customFormat="1" x14ac:dyDescent="0.25">
      <c r="A328" s="109" t="s">
        <v>904</v>
      </c>
      <c r="B328" s="110" t="s">
        <v>79</v>
      </c>
      <c r="C328" s="82">
        <f>SUM(C310:C327)</f>
        <v>0</v>
      </c>
      <c r="D328" s="111">
        <f>SUM(D310:D327)</f>
        <v>0</v>
      </c>
      <c r="E328" s="112"/>
      <c r="F328" s="113">
        <f>SUM(F310:F327)</f>
        <v>0</v>
      </c>
      <c r="G328" s="113">
        <f>SUM(G310:G327)</f>
        <v>0</v>
      </c>
    </row>
    <row r="329" spans="1:7" customFormat="1" x14ac:dyDescent="0.25">
      <c r="A329" s="109" t="s">
        <v>905</v>
      </c>
      <c r="B329" s="110"/>
      <c r="C329" s="111"/>
      <c r="D329" s="111"/>
      <c r="E329" s="112"/>
      <c r="F329" s="112"/>
      <c r="G329" s="112"/>
    </row>
    <row r="330" spans="1:7" customFormat="1" x14ac:dyDescent="0.25">
      <c r="A330" s="109" t="s">
        <v>906</v>
      </c>
      <c r="B330" s="110"/>
      <c r="C330" s="111"/>
      <c r="D330" s="111"/>
      <c r="E330" s="112"/>
      <c r="F330" s="112"/>
      <c r="G330" s="112"/>
    </row>
    <row r="331" spans="1:7" customFormat="1" x14ac:dyDescent="0.25">
      <c r="A331" s="109" t="s">
        <v>907</v>
      </c>
      <c r="B331" s="110"/>
      <c r="C331" s="111"/>
      <c r="D331" s="111"/>
      <c r="E331" s="112"/>
      <c r="F331" s="112"/>
      <c r="G331" s="112"/>
    </row>
    <row r="332" spans="1:7" customFormat="1" x14ac:dyDescent="0.25">
      <c r="A332" s="150"/>
      <c r="B332" s="150" t="s">
        <v>908</v>
      </c>
      <c r="C332" s="150" t="s">
        <v>41</v>
      </c>
      <c r="D332" s="150" t="s">
        <v>860</v>
      </c>
      <c r="E332" s="150"/>
      <c r="F332" s="150" t="s">
        <v>544</v>
      </c>
      <c r="G332" s="150" t="s">
        <v>861</v>
      </c>
    </row>
    <row r="333" spans="1:7" customFormat="1" x14ac:dyDescent="0.25">
      <c r="A333" s="109" t="s">
        <v>909</v>
      </c>
      <c r="B333" s="110" t="s">
        <v>910</v>
      </c>
      <c r="C333" s="82" t="s">
        <v>1277</v>
      </c>
      <c r="D333" s="82" t="s">
        <v>1277</v>
      </c>
      <c r="E333" s="112"/>
      <c r="F333" s="33" t="str">
        <f>IF($C$346=0,"",IF(C333="[For completion]","",C333/$C$346))</f>
        <v/>
      </c>
      <c r="G333" s="33" t="str">
        <f>IF($D$346=0,"",IF(D333="[For completion]","",D333/$D$346))</f>
        <v/>
      </c>
    </row>
    <row r="334" spans="1:7" customFormat="1" x14ac:dyDescent="0.25">
      <c r="A334" s="109" t="s">
        <v>911</v>
      </c>
      <c r="B334" s="110" t="s">
        <v>912</v>
      </c>
      <c r="C334" s="82" t="s">
        <v>1277</v>
      </c>
      <c r="D334" s="82" t="s">
        <v>1277</v>
      </c>
      <c r="E334" s="112"/>
      <c r="F334" s="33" t="str">
        <f t="shared" ref="F334:F345" si="4">IF($C$346=0,"",IF(C334="[For completion]","",C334/$C$346))</f>
        <v/>
      </c>
      <c r="G334" s="33" t="str">
        <f t="shared" ref="G334:G345" si="5">IF($D$346=0,"",IF(D334="[For completion]","",D334/$D$346))</f>
        <v/>
      </c>
    </row>
    <row r="335" spans="1:7" customFormat="1" x14ac:dyDescent="0.25">
      <c r="A335" s="109" t="s">
        <v>913</v>
      </c>
      <c r="B335" s="114" t="s">
        <v>914</v>
      </c>
      <c r="C335" s="82" t="s">
        <v>1277</v>
      </c>
      <c r="D335" s="82" t="s">
        <v>1277</v>
      </c>
      <c r="E335" s="112"/>
      <c r="F335" s="33" t="str">
        <f t="shared" si="4"/>
        <v/>
      </c>
      <c r="G335" s="33" t="str">
        <f t="shared" si="5"/>
        <v/>
      </c>
    </row>
    <row r="336" spans="1:7" customFormat="1" x14ac:dyDescent="0.25">
      <c r="A336" s="109" t="s">
        <v>915</v>
      </c>
      <c r="B336" s="110" t="s">
        <v>916</v>
      </c>
      <c r="C336" s="82" t="s">
        <v>1277</v>
      </c>
      <c r="D336" s="82" t="s">
        <v>1277</v>
      </c>
      <c r="E336" s="112"/>
      <c r="F336" s="33" t="str">
        <f t="shared" si="4"/>
        <v/>
      </c>
      <c r="G336" s="33" t="str">
        <f t="shared" si="5"/>
        <v/>
      </c>
    </row>
    <row r="337" spans="1:7" customFormat="1" x14ac:dyDescent="0.25">
      <c r="A337" s="109" t="s">
        <v>917</v>
      </c>
      <c r="B337" s="110" t="s">
        <v>918</v>
      </c>
      <c r="C337" s="82" t="s">
        <v>1277</v>
      </c>
      <c r="D337" s="82" t="s">
        <v>1277</v>
      </c>
      <c r="E337" s="112"/>
      <c r="F337" s="33" t="str">
        <f t="shared" si="4"/>
        <v/>
      </c>
      <c r="G337" s="33" t="str">
        <f t="shared" si="5"/>
        <v/>
      </c>
    </row>
    <row r="338" spans="1:7" customFormat="1" x14ac:dyDescent="0.25">
      <c r="A338" s="109" t="s">
        <v>919</v>
      </c>
      <c r="B338" s="110" t="s">
        <v>920</v>
      </c>
      <c r="C338" s="82" t="s">
        <v>1277</v>
      </c>
      <c r="D338" s="82" t="s">
        <v>1277</v>
      </c>
      <c r="E338" s="112"/>
      <c r="F338" s="33" t="str">
        <f t="shared" si="4"/>
        <v/>
      </c>
      <c r="G338" s="33" t="str">
        <f t="shared" si="5"/>
        <v/>
      </c>
    </row>
    <row r="339" spans="1:7" customFormat="1" x14ac:dyDescent="0.25">
      <c r="A339" s="109" t="s">
        <v>921</v>
      </c>
      <c r="B339" s="110" t="s">
        <v>922</v>
      </c>
      <c r="C339" s="82" t="s">
        <v>1277</v>
      </c>
      <c r="D339" s="82" t="s">
        <v>1277</v>
      </c>
      <c r="E339" s="112"/>
      <c r="F339" s="33" t="str">
        <f t="shared" si="4"/>
        <v/>
      </c>
      <c r="G339" s="33" t="str">
        <f t="shared" si="5"/>
        <v/>
      </c>
    </row>
    <row r="340" spans="1:7" customFormat="1" x14ac:dyDescent="0.25">
      <c r="A340" s="109" t="s">
        <v>923</v>
      </c>
      <c r="B340" s="110" t="s">
        <v>924</v>
      </c>
      <c r="C340" s="82" t="s">
        <v>1277</v>
      </c>
      <c r="D340" s="82" t="s">
        <v>1277</v>
      </c>
      <c r="E340" s="112"/>
      <c r="F340" s="33" t="str">
        <f t="shared" si="4"/>
        <v/>
      </c>
      <c r="G340" s="33" t="str">
        <f t="shared" si="5"/>
        <v/>
      </c>
    </row>
    <row r="341" spans="1:7" customFormat="1" x14ac:dyDescent="0.25">
      <c r="A341" s="109" t="s">
        <v>925</v>
      </c>
      <c r="B341" s="114" t="s">
        <v>926</v>
      </c>
      <c r="C341" s="82" t="s">
        <v>1277</v>
      </c>
      <c r="D341" s="82" t="s">
        <v>1277</v>
      </c>
      <c r="E341" s="115"/>
      <c r="F341" s="33" t="str">
        <f t="shared" si="4"/>
        <v/>
      </c>
      <c r="G341" s="33" t="str">
        <f t="shared" si="5"/>
        <v/>
      </c>
    </row>
    <row r="342" spans="1:7" customFormat="1" x14ac:dyDescent="0.25">
      <c r="A342" s="109" t="s">
        <v>927</v>
      </c>
      <c r="B342" s="109" t="s">
        <v>928</v>
      </c>
      <c r="C342" s="82" t="s">
        <v>1277</v>
      </c>
      <c r="D342" s="82" t="s">
        <v>1277</v>
      </c>
      <c r="E342" s="57"/>
      <c r="F342" s="33" t="str">
        <f t="shared" si="4"/>
        <v/>
      </c>
      <c r="G342" s="33" t="str">
        <f t="shared" si="5"/>
        <v/>
      </c>
    </row>
    <row r="343" spans="1:7" customFormat="1" x14ac:dyDescent="0.25">
      <c r="A343" s="109" t="s">
        <v>929</v>
      </c>
      <c r="B343" s="109" t="s">
        <v>930</v>
      </c>
      <c r="C343" s="82" t="s">
        <v>1277</v>
      </c>
      <c r="D343" s="82" t="s">
        <v>1277</v>
      </c>
      <c r="E343" s="57"/>
      <c r="F343" s="33" t="str">
        <f t="shared" si="4"/>
        <v/>
      </c>
      <c r="G343" s="33" t="str">
        <f t="shared" si="5"/>
        <v/>
      </c>
    </row>
    <row r="344" spans="1:7" customFormat="1" x14ac:dyDescent="0.25">
      <c r="A344" s="109" t="s">
        <v>931</v>
      </c>
      <c r="B344" s="114" t="s">
        <v>932</v>
      </c>
      <c r="C344" s="82" t="s">
        <v>1277</v>
      </c>
      <c r="D344" s="82" t="s">
        <v>1277</v>
      </c>
      <c r="E344" s="115"/>
      <c r="F344" s="33" t="str">
        <f t="shared" si="4"/>
        <v/>
      </c>
      <c r="G344" s="33" t="str">
        <f t="shared" si="5"/>
        <v/>
      </c>
    </row>
    <row r="345" spans="1:7" customFormat="1" x14ac:dyDescent="0.25">
      <c r="A345" s="109" t="s">
        <v>933</v>
      </c>
      <c r="B345" s="109" t="s">
        <v>880</v>
      </c>
      <c r="C345" s="82" t="s">
        <v>1277</v>
      </c>
      <c r="D345" s="82" t="s">
        <v>1277</v>
      </c>
      <c r="E345" s="57"/>
      <c r="F345" s="33" t="str">
        <f t="shared" si="4"/>
        <v/>
      </c>
      <c r="G345" s="33" t="str">
        <f t="shared" si="5"/>
        <v/>
      </c>
    </row>
    <row r="346" spans="1:7" customFormat="1" x14ac:dyDescent="0.25">
      <c r="A346" s="109" t="s">
        <v>934</v>
      </c>
      <c r="B346" s="114" t="s">
        <v>79</v>
      </c>
      <c r="C346" s="82">
        <f>SUM(C333:C345)</f>
        <v>0</v>
      </c>
      <c r="D346" s="109">
        <f>SUM(D333:D345)</f>
        <v>0</v>
      </c>
      <c r="E346" s="115"/>
      <c r="F346" s="116">
        <f>SUM(F333:F345)</f>
        <v>0</v>
      </c>
      <c r="G346" s="116">
        <f>SUM(G333:G345)</f>
        <v>0</v>
      </c>
    </row>
    <row r="347" spans="1:7" customFormat="1" x14ac:dyDescent="0.25">
      <c r="A347" s="109" t="s">
        <v>935</v>
      </c>
      <c r="B347" s="114"/>
      <c r="C347" s="82"/>
      <c r="D347" s="109"/>
      <c r="E347" s="115"/>
      <c r="F347" s="116"/>
      <c r="G347" s="116"/>
    </row>
    <row r="348" spans="1:7" customFormat="1" x14ac:dyDescent="0.25">
      <c r="A348" s="109" t="s">
        <v>936</v>
      </c>
      <c r="B348" s="114"/>
      <c r="C348" s="82"/>
      <c r="D348" s="109"/>
      <c r="E348" s="115"/>
      <c r="F348" s="116"/>
      <c r="G348" s="116"/>
    </row>
    <row r="349" spans="1:7" customFormat="1" x14ac:dyDescent="0.25">
      <c r="A349" s="109" t="s">
        <v>937</v>
      </c>
      <c r="B349" s="57"/>
      <c r="C349" s="57"/>
      <c r="D349" s="57"/>
      <c r="E349" s="57"/>
      <c r="F349" s="57"/>
      <c r="G349" s="57"/>
    </row>
    <row r="350" spans="1:7" customFormat="1" x14ac:dyDescent="0.25">
      <c r="A350" s="109" t="s">
        <v>938</v>
      </c>
      <c r="B350" s="57"/>
      <c r="C350" s="57"/>
      <c r="D350" s="57"/>
      <c r="E350" s="57"/>
      <c r="F350" s="57"/>
      <c r="G350" s="57"/>
    </row>
    <row r="351" spans="1:7" customFormat="1" x14ac:dyDescent="0.25">
      <c r="A351" s="109" t="s">
        <v>939</v>
      </c>
      <c r="B351" s="114"/>
      <c r="C351" s="82"/>
      <c r="D351" s="109"/>
      <c r="E351" s="115"/>
      <c r="F351" s="116"/>
      <c r="G351" s="116"/>
    </row>
    <row r="352" spans="1:7" customFormat="1" x14ac:dyDescent="0.25">
      <c r="A352" s="109" t="s">
        <v>940</v>
      </c>
      <c r="B352" s="114"/>
      <c r="C352" s="82"/>
      <c r="D352" s="109"/>
      <c r="E352" s="115"/>
      <c r="F352" s="116"/>
      <c r="G352" s="116"/>
    </row>
    <row r="353" spans="1:9" customFormat="1" x14ac:dyDescent="0.25">
      <c r="A353" s="109" t="s">
        <v>941</v>
      </c>
      <c r="B353" s="114"/>
      <c r="C353" s="82"/>
      <c r="D353" s="109"/>
      <c r="E353" s="115"/>
      <c r="F353" s="116"/>
      <c r="G353" s="116"/>
    </row>
    <row r="354" spans="1:9" customFormat="1" x14ac:dyDescent="0.25">
      <c r="A354" s="109" t="s">
        <v>942</v>
      </c>
      <c r="B354" s="114"/>
      <c r="C354" s="82"/>
      <c r="D354" s="109"/>
      <c r="E354" s="115"/>
      <c r="F354" s="116"/>
      <c r="G354" s="116"/>
    </row>
    <row r="355" spans="1:9" customFormat="1" x14ac:dyDescent="0.25">
      <c r="A355" s="109" t="s">
        <v>943</v>
      </c>
      <c r="B355" s="114"/>
      <c r="C355" s="109"/>
      <c r="D355" s="109"/>
      <c r="E355" s="115"/>
      <c r="F355" s="115"/>
      <c r="G355" s="115"/>
    </row>
    <row r="356" spans="1:9" customFormat="1" x14ac:dyDescent="0.25">
      <c r="A356" s="109" t="s">
        <v>944</v>
      </c>
      <c r="B356" s="114"/>
      <c r="C356" s="109"/>
      <c r="D356" s="109"/>
      <c r="E356" s="115"/>
      <c r="F356" s="115"/>
      <c r="G356" s="115"/>
    </row>
    <row r="357" spans="1:9" customFormat="1" x14ac:dyDescent="0.25">
      <c r="A357" s="150"/>
      <c r="B357" s="150" t="s">
        <v>945</v>
      </c>
      <c r="C357" s="150" t="s">
        <v>41</v>
      </c>
      <c r="D357" s="150" t="s">
        <v>860</v>
      </c>
      <c r="E357" s="150"/>
      <c r="F357" s="150" t="s">
        <v>544</v>
      </c>
      <c r="G357" s="150" t="s">
        <v>861</v>
      </c>
      <c r="H357" s="170"/>
    </row>
    <row r="358" spans="1:9" customFormat="1" x14ac:dyDescent="0.25">
      <c r="A358" s="109" t="s">
        <v>946</v>
      </c>
      <c r="B358" s="110" t="s">
        <v>947</v>
      </c>
      <c r="C358" s="82">
        <v>2782.3823442000189</v>
      </c>
      <c r="D358" s="111">
        <v>33011</v>
      </c>
      <c r="E358" s="112"/>
      <c r="F358" s="33">
        <v>0.53722528495028077</v>
      </c>
      <c r="G358" s="33">
        <v>0.51976822912566323</v>
      </c>
      <c r="H358" s="69"/>
      <c r="I358" s="69"/>
    </row>
    <row r="359" spans="1:9" customFormat="1" x14ac:dyDescent="0.25">
      <c r="A359" s="109" t="s">
        <v>948</v>
      </c>
      <c r="B359" s="117" t="s">
        <v>949</v>
      </c>
      <c r="C359" s="82">
        <v>1707.6263791599958</v>
      </c>
      <c r="D359" s="111">
        <v>23821</v>
      </c>
      <c r="E359" s="112"/>
      <c r="F359" s="33">
        <v>0.32971028228566734</v>
      </c>
      <c r="G359" s="33">
        <v>0.37506888570483854</v>
      </c>
      <c r="H359" s="69"/>
      <c r="I359" s="69"/>
    </row>
    <row r="360" spans="1:9" customFormat="1" x14ac:dyDescent="0.25">
      <c r="A360" s="109" t="s">
        <v>950</v>
      </c>
      <c r="B360" s="110" t="s">
        <v>951</v>
      </c>
      <c r="C360" s="82">
        <v>0</v>
      </c>
      <c r="D360" s="111">
        <v>0</v>
      </c>
      <c r="E360" s="112"/>
      <c r="F360" s="33">
        <v>0</v>
      </c>
      <c r="G360" s="33">
        <v>0</v>
      </c>
      <c r="H360" s="69"/>
      <c r="I360" s="69"/>
    </row>
    <row r="361" spans="1:9" customFormat="1" x14ac:dyDescent="0.25">
      <c r="A361" s="109" t="s">
        <v>952</v>
      </c>
      <c r="B361" s="110" t="s">
        <v>953</v>
      </c>
      <c r="C361" s="82">
        <v>678.99458252000068</v>
      </c>
      <c r="D361" s="111">
        <v>6445</v>
      </c>
      <c r="E361" s="112"/>
      <c r="F361" s="33">
        <v>0.1311009821617031</v>
      </c>
      <c r="G361" s="33">
        <v>0.10147848404213443</v>
      </c>
      <c r="H361" s="68"/>
      <c r="I361" s="73"/>
    </row>
    <row r="362" spans="1:9" customFormat="1" x14ac:dyDescent="0.25">
      <c r="A362" s="109" t="s">
        <v>954</v>
      </c>
      <c r="B362" s="110" t="s">
        <v>955</v>
      </c>
      <c r="C362" s="82">
        <v>0</v>
      </c>
      <c r="D362" s="111">
        <v>0</v>
      </c>
      <c r="E362" s="112"/>
      <c r="F362" s="33">
        <v>0</v>
      </c>
      <c r="G362" s="33">
        <v>0</v>
      </c>
      <c r="H362" s="69"/>
      <c r="I362" s="69"/>
    </row>
    <row r="363" spans="1:9" customFormat="1" x14ac:dyDescent="0.25">
      <c r="A363" s="109" t="s">
        <v>956</v>
      </c>
      <c r="B363" s="110" t="s">
        <v>957</v>
      </c>
      <c r="C363" s="82">
        <v>0</v>
      </c>
      <c r="D363" s="111">
        <v>0</v>
      </c>
      <c r="E363" s="112"/>
      <c r="F363" s="33">
        <v>0</v>
      </c>
      <c r="G363" s="33">
        <v>0</v>
      </c>
      <c r="H363" s="69"/>
      <c r="I363" s="69"/>
    </row>
    <row r="364" spans="1:9" customFormat="1" x14ac:dyDescent="0.25">
      <c r="A364" s="109" t="s">
        <v>958</v>
      </c>
      <c r="B364" s="110" t="s">
        <v>422</v>
      </c>
      <c r="C364" s="82">
        <v>10.169049080000006</v>
      </c>
      <c r="D364" s="111">
        <v>234</v>
      </c>
      <c r="E364" s="112"/>
      <c r="F364" s="33">
        <v>1.9634506023459971E-3</v>
      </c>
      <c r="G364" s="33">
        <v>3.6844011273637635E-3</v>
      </c>
      <c r="H364" s="69"/>
      <c r="I364" s="69"/>
    </row>
    <row r="365" spans="1:9" customFormat="1" x14ac:dyDescent="0.25">
      <c r="A365" s="109" t="s">
        <v>959</v>
      </c>
      <c r="B365" s="110" t="s">
        <v>79</v>
      </c>
      <c r="C365" s="82">
        <f>SUM(C358:C364)</f>
        <v>5179.1723549600165</v>
      </c>
      <c r="D365" s="111">
        <f>SUM(D358:D364)</f>
        <v>63511</v>
      </c>
      <c r="E365" s="112"/>
      <c r="F365" s="113">
        <f>SUM(F358:F364)</f>
        <v>0.99999999999999722</v>
      </c>
      <c r="G365" s="113">
        <f>SUM(G358:G364)</f>
        <v>1</v>
      </c>
      <c r="H365" s="69"/>
      <c r="I365" s="69"/>
    </row>
    <row r="366" spans="1:9" customFormat="1" x14ac:dyDescent="0.25">
      <c r="A366" s="109" t="s">
        <v>960</v>
      </c>
      <c r="B366" s="110"/>
      <c r="C366" s="111"/>
      <c r="D366" s="111"/>
      <c r="E366" s="112"/>
      <c r="F366" s="112"/>
      <c r="G366" s="112"/>
      <c r="H366" s="69"/>
      <c r="I366" s="69"/>
    </row>
    <row r="367" spans="1:9" customFormat="1" x14ac:dyDescent="0.25">
      <c r="A367" s="150"/>
      <c r="B367" s="150" t="s">
        <v>961</v>
      </c>
      <c r="C367" s="150" t="s">
        <v>41</v>
      </c>
      <c r="D367" s="150" t="s">
        <v>860</v>
      </c>
      <c r="E367" s="150"/>
      <c r="F367" s="150" t="s">
        <v>544</v>
      </c>
      <c r="G367" s="150" t="s">
        <v>861</v>
      </c>
      <c r="H367" s="69"/>
      <c r="I367" s="69"/>
    </row>
    <row r="368" spans="1:9" customFormat="1" x14ac:dyDescent="0.25">
      <c r="A368" s="109" t="s">
        <v>962</v>
      </c>
      <c r="B368" s="110" t="s">
        <v>963</v>
      </c>
      <c r="C368" s="82" t="s">
        <v>1277</v>
      </c>
      <c r="D368" s="82" t="s">
        <v>1277</v>
      </c>
      <c r="E368" s="112"/>
      <c r="F368" s="33" t="str">
        <f>IF($C$372=0,"",IF(C368="[For completion]","",C368/$C$372))</f>
        <v/>
      </c>
      <c r="G368" s="33" t="str">
        <f>IF($D$372=0,"",IF(D368="[For completion]","",D368/$D$372))</f>
        <v/>
      </c>
      <c r="H368" s="69"/>
      <c r="I368" s="69"/>
    </row>
    <row r="369" spans="1:9" customFormat="1" x14ac:dyDescent="0.25">
      <c r="A369" s="109" t="s">
        <v>964</v>
      </c>
      <c r="B369" s="117" t="s">
        <v>965</v>
      </c>
      <c r="C369" s="82" t="s">
        <v>1277</v>
      </c>
      <c r="D369" s="82" t="s">
        <v>1277</v>
      </c>
      <c r="E369" s="112"/>
      <c r="F369" s="33" t="str">
        <f>IF($C$372=0,"",IF(C369="[For completion]","",C369/$C$372))</f>
        <v/>
      </c>
      <c r="G369" s="33" t="str">
        <f>IF($D$372=0,"",IF(D369="[For completion]","",D369/$D$372))</f>
        <v/>
      </c>
      <c r="H369" s="69"/>
      <c r="I369" s="69"/>
    </row>
    <row r="370" spans="1:9" customFormat="1" x14ac:dyDescent="0.25">
      <c r="A370" s="109" t="s">
        <v>966</v>
      </c>
      <c r="B370" s="110" t="s">
        <v>422</v>
      </c>
      <c r="C370" s="82" t="s">
        <v>1277</v>
      </c>
      <c r="D370" s="82" t="s">
        <v>1277</v>
      </c>
      <c r="E370" s="112"/>
      <c r="F370" s="33" t="str">
        <f>IF($C$372=0,"",IF(C370="[For completion]","",C370/$C$372))</f>
        <v/>
      </c>
      <c r="G370" s="33" t="str">
        <f>IF($D$372=0,"",IF(D370="[For completion]","",D370/$D$372))</f>
        <v/>
      </c>
    </row>
    <row r="371" spans="1:9" customFormat="1" x14ac:dyDescent="0.25">
      <c r="A371" s="109" t="s">
        <v>967</v>
      </c>
      <c r="B371" s="111" t="s">
        <v>880</v>
      </c>
      <c r="C371" s="82" t="s">
        <v>1277</v>
      </c>
      <c r="D371" s="82" t="s">
        <v>1277</v>
      </c>
      <c r="E371" s="112"/>
      <c r="F371" s="33" t="str">
        <f>IF($C$372=0,"",IF(C371="[For completion]","",C371/$C$372))</f>
        <v/>
      </c>
      <c r="G371" s="33" t="str">
        <f>IF($D$372=0,"",IF(D371="[For completion]","",D371/$D$372))</f>
        <v/>
      </c>
    </row>
    <row r="372" spans="1:9" customFormat="1" x14ac:dyDescent="0.25">
      <c r="A372" s="109" t="s">
        <v>968</v>
      </c>
      <c r="B372" s="110" t="s">
        <v>79</v>
      </c>
      <c r="C372" s="82">
        <f>SUM(C368:C371)</f>
        <v>0</v>
      </c>
      <c r="D372" s="111">
        <f>SUM(D368:D371)</f>
        <v>0</v>
      </c>
      <c r="E372" s="112"/>
      <c r="F372" s="113">
        <f>SUM(F368:F371)</f>
        <v>0</v>
      </c>
      <c r="G372" s="113">
        <f>SUM(G368:G371)</f>
        <v>0</v>
      </c>
    </row>
    <row r="373" spans="1:9" customFormat="1" x14ac:dyDescent="0.25">
      <c r="A373" s="109" t="s">
        <v>969</v>
      </c>
      <c r="B373" s="110"/>
      <c r="C373" s="111"/>
      <c r="D373" s="111"/>
      <c r="E373" s="112"/>
      <c r="F373" s="112"/>
      <c r="G373" s="112"/>
    </row>
    <row r="374" spans="1:9" customFormat="1" x14ac:dyDescent="0.25">
      <c r="A374" s="150"/>
      <c r="B374" s="150" t="s">
        <v>970</v>
      </c>
      <c r="C374" s="150" t="s">
        <v>971</v>
      </c>
      <c r="D374" s="150" t="s">
        <v>972</v>
      </c>
      <c r="E374" s="150"/>
      <c r="F374" s="150" t="s">
        <v>973</v>
      </c>
      <c r="G374" s="150" t="s">
        <v>2763</v>
      </c>
    </row>
    <row r="375" spans="1:9" customFormat="1" x14ac:dyDescent="0.25">
      <c r="A375" s="109" t="s">
        <v>974</v>
      </c>
      <c r="B375" s="110" t="s">
        <v>947</v>
      </c>
      <c r="C375" s="209" t="s">
        <v>13</v>
      </c>
      <c r="D375" s="207" t="s">
        <v>13</v>
      </c>
      <c r="E375" s="208"/>
      <c r="F375" s="210" t="s">
        <v>13</v>
      </c>
      <c r="G375" s="265" t="s">
        <v>13</v>
      </c>
    </row>
    <row r="376" spans="1:9" customFormat="1" x14ac:dyDescent="0.25">
      <c r="A376" s="109" t="s">
        <v>975</v>
      </c>
      <c r="B376" s="110" t="s">
        <v>949</v>
      </c>
      <c r="C376" s="209" t="s">
        <v>13</v>
      </c>
      <c r="D376" s="207" t="s">
        <v>13</v>
      </c>
      <c r="E376" s="208"/>
      <c r="F376" s="210" t="s">
        <v>13</v>
      </c>
      <c r="G376" s="265" t="s">
        <v>13</v>
      </c>
    </row>
    <row r="377" spans="1:9" customFormat="1" x14ac:dyDescent="0.25">
      <c r="A377" s="109" t="s">
        <v>976</v>
      </c>
      <c r="B377" s="110" t="s">
        <v>951</v>
      </c>
      <c r="C377" s="209" t="s">
        <v>13</v>
      </c>
      <c r="D377" s="207" t="s">
        <v>13</v>
      </c>
      <c r="E377" s="208"/>
      <c r="F377" s="210" t="s">
        <v>13</v>
      </c>
      <c r="G377" s="265" t="s">
        <v>13</v>
      </c>
    </row>
    <row r="378" spans="1:9" customFormat="1" x14ac:dyDescent="0.25">
      <c r="A378" s="109" t="s">
        <v>977</v>
      </c>
      <c r="B378" s="110" t="s">
        <v>953</v>
      </c>
      <c r="C378" s="209" t="s">
        <v>13</v>
      </c>
      <c r="D378" s="207" t="s">
        <v>13</v>
      </c>
      <c r="E378" s="208"/>
      <c r="F378" s="210" t="s">
        <v>13</v>
      </c>
      <c r="G378" s="265" t="s">
        <v>13</v>
      </c>
    </row>
    <row r="379" spans="1:9" customFormat="1" x14ac:dyDescent="0.25">
      <c r="A379" s="109" t="s">
        <v>978</v>
      </c>
      <c r="B379" s="110" t="s">
        <v>955</v>
      </c>
      <c r="C379" s="209" t="s">
        <v>13</v>
      </c>
      <c r="D379" s="207" t="s">
        <v>13</v>
      </c>
      <c r="E379" s="208"/>
      <c r="F379" s="210" t="s">
        <v>13</v>
      </c>
      <c r="G379" s="265" t="s">
        <v>13</v>
      </c>
    </row>
    <row r="380" spans="1:9" customFormat="1" x14ac:dyDescent="0.25">
      <c r="A380" s="109" t="s">
        <v>979</v>
      </c>
      <c r="B380" s="110" t="s">
        <v>957</v>
      </c>
      <c r="C380" s="209" t="s">
        <v>13</v>
      </c>
      <c r="D380" s="207" t="s">
        <v>13</v>
      </c>
      <c r="E380" s="208"/>
      <c r="F380" s="210" t="s">
        <v>13</v>
      </c>
      <c r="G380" s="265" t="s">
        <v>13</v>
      </c>
    </row>
    <row r="381" spans="1:9" customFormat="1" x14ac:dyDescent="0.25">
      <c r="A381" s="109" t="s">
        <v>980</v>
      </c>
      <c r="B381" s="110" t="s">
        <v>422</v>
      </c>
      <c r="C381" s="209" t="s">
        <v>13</v>
      </c>
      <c r="D381" s="207" t="s">
        <v>13</v>
      </c>
      <c r="E381" s="208"/>
      <c r="F381" s="210" t="s">
        <v>13</v>
      </c>
      <c r="G381" s="265" t="s">
        <v>13</v>
      </c>
    </row>
    <row r="382" spans="1:9" customFormat="1" x14ac:dyDescent="0.25">
      <c r="A382" s="109" t="s">
        <v>981</v>
      </c>
      <c r="B382" s="110" t="s">
        <v>79</v>
      </c>
      <c r="C382" s="119">
        <v>0</v>
      </c>
      <c r="D382" s="119">
        <v>0</v>
      </c>
      <c r="E382" s="118"/>
      <c r="F382" s="109"/>
      <c r="G382" s="33"/>
    </row>
    <row r="383" spans="1:9" customFormat="1" x14ac:dyDescent="0.25">
      <c r="A383" s="109" t="s">
        <v>982</v>
      </c>
      <c r="B383" s="110" t="s">
        <v>984</v>
      </c>
      <c r="C383" s="73"/>
      <c r="D383" s="73"/>
      <c r="E383" s="73"/>
      <c r="F383" s="73" t="s">
        <v>13</v>
      </c>
      <c r="G383" s="33" t="str">
        <f>IF($D$393=0,"",IF(D382="[For completion]","",D382/$D$393))</f>
        <v/>
      </c>
    </row>
    <row r="384" spans="1:9" customFormat="1" x14ac:dyDescent="0.25">
      <c r="A384" s="109" t="s">
        <v>983</v>
      </c>
      <c r="B384" s="73"/>
      <c r="C384" s="73"/>
      <c r="D384" s="73"/>
      <c r="E384" s="73"/>
      <c r="F384" s="73"/>
      <c r="G384" s="33" t="str">
        <f>IF($D$393=0,"",IF(D383="[For completion]","",D383/$D$393))</f>
        <v/>
      </c>
    </row>
    <row r="385" spans="1:7" customFormat="1" x14ac:dyDescent="0.25">
      <c r="A385" s="109" t="s">
        <v>985</v>
      </c>
      <c r="B385" s="114"/>
      <c r="C385" s="82"/>
      <c r="D385" s="109"/>
      <c r="E385" s="118"/>
      <c r="F385" s="33"/>
      <c r="G385" s="33" t="str">
        <f t="shared" ref="G385:G393" si="6">IF($D$393=0,"",IF(D385="[For completion]","",D385/$D$393))</f>
        <v/>
      </c>
    </row>
    <row r="386" spans="1:7" customFormat="1" x14ac:dyDescent="0.25">
      <c r="A386" s="109" t="s">
        <v>986</v>
      </c>
      <c r="B386" s="114"/>
      <c r="C386" s="82"/>
      <c r="D386" s="109"/>
      <c r="E386" s="118"/>
      <c r="F386" s="33"/>
      <c r="G386" s="33" t="str">
        <f t="shared" si="6"/>
        <v/>
      </c>
    </row>
    <row r="387" spans="1:7" customFormat="1" x14ac:dyDescent="0.25">
      <c r="A387" s="109" t="s">
        <v>987</v>
      </c>
      <c r="B387" s="114"/>
      <c r="C387" s="82"/>
      <c r="D387" s="109"/>
      <c r="E387" s="118"/>
      <c r="F387" s="33"/>
      <c r="G387" s="33" t="str">
        <f t="shared" si="6"/>
        <v/>
      </c>
    </row>
    <row r="388" spans="1:7" customFormat="1" x14ac:dyDescent="0.25">
      <c r="A388" s="109" t="s">
        <v>988</v>
      </c>
      <c r="B388" s="114"/>
      <c r="C388" s="82"/>
      <c r="D388" s="109"/>
      <c r="E388" s="118"/>
      <c r="F388" s="33"/>
      <c r="G388" s="33" t="str">
        <f t="shared" si="6"/>
        <v/>
      </c>
    </row>
    <row r="389" spans="1:7" customFormat="1" x14ac:dyDescent="0.25">
      <c r="A389" s="109" t="s">
        <v>989</v>
      </c>
      <c r="B389" s="114"/>
      <c r="C389" s="82"/>
      <c r="D389" s="109"/>
      <c r="E389" s="118"/>
      <c r="F389" s="33"/>
      <c r="G389" s="33" t="str">
        <f t="shared" si="6"/>
        <v/>
      </c>
    </row>
    <row r="390" spans="1:7" customFormat="1" x14ac:dyDescent="0.25">
      <c r="A390" s="109" t="s">
        <v>990</v>
      </c>
      <c r="B390" s="114"/>
      <c r="C390" s="82"/>
      <c r="D390" s="109"/>
      <c r="E390" s="118"/>
      <c r="F390" s="33"/>
      <c r="G390" s="33" t="str">
        <f t="shared" si="6"/>
        <v/>
      </c>
    </row>
    <row r="391" spans="1:7" customFormat="1" x14ac:dyDescent="0.25">
      <c r="A391" s="109" t="s">
        <v>991</v>
      </c>
      <c r="B391" s="114"/>
      <c r="C391" s="82"/>
      <c r="D391" s="109"/>
      <c r="E391" s="118"/>
      <c r="F391" s="33"/>
      <c r="G391" s="33" t="str">
        <f t="shared" si="6"/>
        <v/>
      </c>
    </row>
    <row r="392" spans="1:7" customFormat="1" x14ac:dyDescent="0.25">
      <c r="A392" s="109" t="s">
        <v>992</v>
      </c>
      <c r="B392" s="114"/>
      <c r="C392" s="82"/>
      <c r="D392" s="109"/>
      <c r="E392" s="118"/>
      <c r="F392" s="33"/>
      <c r="G392" s="33" t="str">
        <f t="shared" si="6"/>
        <v/>
      </c>
    </row>
    <row r="393" spans="1:7" customFormat="1" x14ac:dyDescent="0.25">
      <c r="A393" s="109" t="s">
        <v>993</v>
      </c>
      <c r="B393" s="114"/>
      <c r="C393" s="82"/>
      <c r="D393" s="109"/>
      <c r="E393" s="118"/>
      <c r="F393" s="33"/>
      <c r="G393" s="33" t="str">
        <f t="shared" si="6"/>
        <v/>
      </c>
    </row>
    <row r="394" spans="1:7" customFormat="1" x14ac:dyDescent="0.25">
      <c r="A394" s="109" t="s">
        <v>994</v>
      </c>
      <c r="B394" s="109"/>
      <c r="C394" s="120"/>
      <c r="D394" s="109"/>
      <c r="E394" s="118"/>
      <c r="F394" s="118"/>
      <c r="G394" s="118"/>
    </row>
    <row r="395" spans="1:7" customFormat="1" x14ac:dyDescent="0.25">
      <c r="A395" s="109" t="s">
        <v>995</v>
      </c>
      <c r="B395" s="109"/>
      <c r="C395" s="120"/>
      <c r="D395" s="109"/>
      <c r="E395" s="118"/>
      <c r="F395" s="118"/>
      <c r="G395" s="118"/>
    </row>
    <row r="396" spans="1:7" customFormat="1" x14ac:dyDescent="0.25">
      <c r="A396" s="109" t="s">
        <v>996</v>
      </c>
      <c r="B396" s="109"/>
      <c r="C396" s="120"/>
      <c r="D396" s="109"/>
      <c r="E396" s="118"/>
      <c r="F396" s="118"/>
      <c r="G396" s="118"/>
    </row>
    <row r="397" spans="1:7" customFormat="1" x14ac:dyDescent="0.25">
      <c r="A397" s="109" t="s">
        <v>997</v>
      </c>
      <c r="B397" s="109"/>
      <c r="C397" s="120"/>
      <c r="D397" s="109"/>
      <c r="E397" s="118"/>
      <c r="F397" s="118"/>
      <c r="G397" s="118"/>
    </row>
    <row r="398" spans="1:7" customFormat="1" x14ac:dyDescent="0.25">
      <c r="A398" s="109" t="s">
        <v>998</v>
      </c>
      <c r="B398" s="109"/>
      <c r="C398" s="120"/>
      <c r="D398" s="109"/>
      <c r="E398" s="118"/>
      <c r="F398" s="118"/>
      <c r="G398" s="118"/>
    </row>
    <row r="399" spans="1:7" customFormat="1" x14ac:dyDescent="0.25">
      <c r="A399" s="109" t="s">
        <v>999</v>
      </c>
      <c r="B399" s="109"/>
      <c r="C399" s="120"/>
      <c r="D399" s="109"/>
      <c r="E399" s="118"/>
      <c r="F399" s="118"/>
      <c r="G399" s="118"/>
    </row>
    <row r="400" spans="1:7" customFormat="1" x14ac:dyDescent="0.25">
      <c r="A400" s="109" t="s">
        <v>1000</v>
      </c>
      <c r="B400" s="109"/>
      <c r="C400" s="120"/>
      <c r="D400" s="109"/>
      <c r="E400" s="118"/>
      <c r="F400" s="118"/>
      <c r="G400" s="118"/>
    </row>
    <row r="401" spans="1:7" customFormat="1" x14ac:dyDescent="0.25">
      <c r="A401" s="109" t="s">
        <v>1001</v>
      </c>
      <c r="B401" s="109"/>
      <c r="C401" s="120"/>
      <c r="D401" s="109"/>
      <c r="E401" s="118"/>
      <c r="F401" s="118"/>
      <c r="G401" s="118"/>
    </row>
    <row r="402" spans="1:7" customFormat="1" x14ac:dyDescent="0.25">
      <c r="A402" s="109" t="s">
        <v>1002</v>
      </c>
      <c r="B402" s="109"/>
      <c r="C402" s="120"/>
      <c r="D402" s="109"/>
      <c r="E402" s="118"/>
      <c r="F402" s="118"/>
      <c r="G402" s="118"/>
    </row>
    <row r="403" spans="1:7" customFormat="1" x14ac:dyDescent="0.25">
      <c r="A403" s="109" t="s">
        <v>1003</v>
      </c>
      <c r="B403" s="109"/>
      <c r="C403" s="120"/>
      <c r="D403" s="109"/>
      <c r="E403" s="118"/>
      <c r="F403" s="118"/>
      <c r="G403" s="118"/>
    </row>
    <row r="404" spans="1:7" customFormat="1" x14ac:dyDescent="0.25">
      <c r="A404" s="109" t="s">
        <v>1004</v>
      </c>
      <c r="B404" s="109"/>
      <c r="C404" s="120"/>
      <c r="D404" s="109"/>
      <c r="E404" s="118"/>
      <c r="F404" s="118"/>
      <c r="G404" s="118"/>
    </row>
    <row r="405" spans="1:7" customFormat="1" x14ac:dyDescent="0.25">
      <c r="A405" s="109" t="s">
        <v>1005</v>
      </c>
      <c r="B405" s="109"/>
      <c r="C405" s="120"/>
      <c r="D405" s="109"/>
      <c r="E405" s="118"/>
      <c r="F405" s="118"/>
      <c r="G405" s="118"/>
    </row>
    <row r="406" spans="1:7" customFormat="1" x14ac:dyDescent="0.25">
      <c r="A406" s="109" t="s">
        <v>1006</v>
      </c>
      <c r="B406" s="109"/>
      <c r="C406" s="120"/>
      <c r="D406" s="109"/>
      <c r="E406" s="118"/>
      <c r="F406" s="118"/>
      <c r="G406" s="118"/>
    </row>
    <row r="407" spans="1:7" customFormat="1" x14ac:dyDescent="0.25">
      <c r="A407" s="109" t="s">
        <v>1007</v>
      </c>
      <c r="B407" s="109"/>
      <c r="C407" s="120"/>
      <c r="D407" s="109"/>
      <c r="E407" s="118"/>
      <c r="F407" s="118"/>
      <c r="G407" s="118"/>
    </row>
    <row r="408" spans="1:7" customFormat="1" x14ac:dyDescent="0.25">
      <c r="A408" s="109" t="s">
        <v>1008</v>
      </c>
      <c r="B408" s="109"/>
      <c r="C408" s="120"/>
      <c r="D408" s="109"/>
      <c r="E408" s="118"/>
      <c r="F408" s="118"/>
      <c r="G408" s="118"/>
    </row>
    <row r="409" spans="1:7" customFormat="1" x14ac:dyDescent="0.25">
      <c r="A409" s="109" t="s">
        <v>1009</v>
      </c>
      <c r="B409" s="109"/>
      <c r="C409" s="120"/>
      <c r="D409" s="109"/>
      <c r="E409" s="118"/>
      <c r="F409" s="118"/>
      <c r="G409" s="118"/>
    </row>
    <row r="410" spans="1:7" customFormat="1" x14ac:dyDescent="0.25">
      <c r="A410" s="109" t="s">
        <v>1010</v>
      </c>
      <c r="B410" s="109"/>
      <c r="C410" s="120"/>
      <c r="D410" s="109"/>
      <c r="E410" s="118"/>
      <c r="F410" s="118"/>
      <c r="G410" s="118"/>
    </row>
    <row r="411" spans="1:7" customFormat="1" x14ac:dyDescent="0.25">
      <c r="A411" s="109" t="s">
        <v>1011</v>
      </c>
      <c r="B411" s="109"/>
      <c r="C411" s="120"/>
      <c r="D411" s="109"/>
      <c r="E411" s="118"/>
      <c r="F411" s="118"/>
      <c r="G411" s="118"/>
    </row>
    <row r="412" spans="1:7" customFormat="1" x14ac:dyDescent="0.25">
      <c r="A412" s="109" t="s">
        <v>1012</v>
      </c>
      <c r="B412" s="109"/>
      <c r="C412" s="120"/>
      <c r="D412" s="109"/>
      <c r="E412" s="118"/>
      <c r="F412" s="118"/>
      <c r="G412" s="118"/>
    </row>
    <row r="413" spans="1:7" customFormat="1" x14ac:dyDescent="0.25">
      <c r="A413" s="109" t="s">
        <v>1013</v>
      </c>
      <c r="B413" s="109"/>
      <c r="C413" s="120"/>
      <c r="D413" s="109"/>
      <c r="E413" s="118"/>
      <c r="F413" s="118"/>
      <c r="G413" s="118"/>
    </row>
    <row r="414" spans="1:7" customFormat="1" x14ac:dyDescent="0.25">
      <c r="A414" s="109" t="s">
        <v>1014</v>
      </c>
      <c r="B414" s="109"/>
      <c r="C414" s="120"/>
      <c r="D414" s="109"/>
      <c r="E414" s="118"/>
      <c r="F414" s="118"/>
      <c r="G414" s="118"/>
    </row>
    <row r="415" spans="1:7" customFormat="1" x14ac:dyDescent="0.25">
      <c r="A415" s="109" t="s">
        <v>1015</v>
      </c>
      <c r="B415" s="109"/>
      <c r="C415" s="120"/>
      <c r="D415" s="109"/>
      <c r="E415" s="118"/>
      <c r="F415" s="118"/>
      <c r="G415" s="118"/>
    </row>
    <row r="416" spans="1:7" customFormat="1" x14ac:dyDescent="0.25">
      <c r="A416" s="109" t="s">
        <v>1016</v>
      </c>
      <c r="B416" s="109"/>
      <c r="C416" s="120"/>
      <c r="D416" s="109"/>
      <c r="E416" s="118"/>
      <c r="F416" s="118"/>
      <c r="G416" s="118"/>
    </row>
    <row r="417" spans="1:9" customFormat="1" x14ac:dyDescent="0.25">
      <c r="A417" s="109" t="s">
        <v>1017</v>
      </c>
      <c r="B417" s="109"/>
      <c r="C417" s="120"/>
      <c r="D417" s="109"/>
      <c r="E417" s="118"/>
      <c r="F417" s="118"/>
      <c r="G417" s="118"/>
    </row>
    <row r="418" spans="1:9" customFormat="1" x14ac:dyDescent="0.25">
      <c r="A418" s="109" t="s">
        <v>1018</v>
      </c>
      <c r="B418" s="109"/>
      <c r="C418" s="120"/>
      <c r="D418" s="109"/>
      <c r="E418" s="118"/>
      <c r="F418" s="118"/>
      <c r="G418" s="118"/>
    </row>
    <row r="419" spans="1:9" customFormat="1" x14ac:dyDescent="0.25">
      <c r="A419" s="109" t="s">
        <v>1019</v>
      </c>
      <c r="B419" s="109"/>
      <c r="C419" s="120"/>
      <c r="D419" s="109"/>
      <c r="E419" s="118"/>
      <c r="F419" s="118"/>
      <c r="G419" s="118"/>
    </row>
    <row r="420" spans="1:9" customFormat="1" x14ac:dyDescent="0.25">
      <c r="A420" s="109" t="s">
        <v>1020</v>
      </c>
      <c r="B420" s="109"/>
      <c r="C420" s="120"/>
      <c r="D420" s="109"/>
      <c r="E420" s="118"/>
      <c r="F420" s="118"/>
      <c r="G420" s="118"/>
    </row>
    <row r="421" spans="1:9" customFormat="1" x14ac:dyDescent="0.25">
      <c r="A421" s="109" t="s">
        <v>1021</v>
      </c>
      <c r="B421" s="109"/>
      <c r="C421" s="120"/>
      <c r="D421" s="109"/>
      <c r="E421" s="118"/>
      <c r="F421" s="118"/>
      <c r="G421" s="118"/>
    </row>
    <row r="422" spans="1:9" customFormat="1" x14ac:dyDescent="0.25">
      <c r="A422" s="109" t="s">
        <v>1022</v>
      </c>
      <c r="B422" s="109"/>
      <c r="C422" s="120"/>
      <c r="D422" s="109"/>
      <c r="E422" s="118"/>
      <c r="F422" s="118"/>
      <c r="G422" s="118"/>
    </row>
    <row r="423" spans="1:9" ht="18.75" x14ac:dyDescent="0.25">
      <c r="A423" s="96"/>
      <c r="B423" s="97" t="s">
        <v>507</v>
      </c>
      <c r="C423" s="96"/>
      <c r="D423" s="96"/>
      <c r="E423" s="96"/>
      <c r="F423" s="98"/>
      <c r="G423" s="98"/>
      <c r="H423"/>
      <c r="I423"/>
    </row>
    <row r="424" spans="1:9" ht="15" customHeight="1" x14ac:dyDescent="0.25">
      <c r="A424" s="150"/>
      <c r="B424" s="150" t="s">
        <v>1023</v>
      </c>
      <c r="C424" s="150" t="s">
        <v>736</v>
      </c>
      <c r="D424" s="150" t="s">
        <v>737</v>
      </c>
      <c r="E424" s="150"/>
      <c r="F424" s="150" t="s">
        <v>545</v>
      </c>
      <c r="G424" s="150" t="s">
        <v>738</v>
      </c>
    </row>
    <row r="425" spans="1:9" x14ac:dyDescent="0.25">
      <c r="A425" s="109" t="s">
        <v>1024</v>
      </c>
      <c r="B425" s="73" t="s">
        <v>740</v>
      </c>
      <c r="C425" s="82" t="s">
        <v>13</v>
      </c>
      <c r="D425" s="99"/>
      <c r="E425" s="99"/>
      <c r="F425" s="100"/>
      <c r="G425" s="100"/>
    </row>
    <row r="426" spans="1:9" x14ac:dyDescent="0.25">
      <c r="A426" s="121"/>
      <c r="D426" s="99"/>
      <c r="E426" s="99"/>
      <c r="F426" s="100"/>
      <c r="G426" s="100"/>
    </row>
    <row r="427" spans="1:9" x14ac:dyDescent="0.25">
      <c r="A427" s="109"/>
      <c r="B427" s="73" t="s">
        <v>741</v>
      </c>
      <c r="D427" s="99"/>
      <c r="E427" s="99"/>
      <c r="F427" s="100"/>
      <c r="G427" s="100"/>
    </row>
    <row r="428" spans="1:9" x14ac:dyDescent="0.25">
      <c r="A428" s="109" t="s">
        <v>1025</v>
      </c>
      <c r="B428" s="90" t="s">
        <v>643</v>
      </c>
      <c r="C428" s="82" t="s">
        <v>13</v>
      </c>
      <c r="D428" s="102" t="s">
        <v>13</v>
      </c>
      <c r="E428" s="99"/>
      <c r="F428" s="33" t="str">
        <f t="shared" ref="F428:F451" si="7">IF($C$452=0,"",IF(C428="[for completion]","",C428/$C$452))</f>
        <v/>
      </c>
      <c r="G428" s="33" t="str">
        <f t="shared" ref="G428:G451" si="8">IF($D$452=0,"",IF(D428="[for completion]","",D428/$D$452))</f>
        <v/>
      </c>
    </row>
    <row r="429" spans="1:9" x14ac:dyDescent="0.25">
      <c r="A429" s="109" t="s">
        <v>1026</v>
      </c>
      <c r="B429" s="90" t="s">
        <v>643</v>
      </c>
      <c r="C429" s="82" t="s">
        <v>13</v>
      </c>
      <c r="D429" s="102" t="s">
        <v>13</v>
      </c>
      <c r="E429" s="99"/>
      <c r="F429" s="33" t="str">
        <f t="shared" si="7"/>
        <v/>
      </c>
      <c r="G429" s="33" t="str">
        <f t="shared" si="8"/>
        <v/>
      </c>
    </row>
    <row r="430" spans="1:9" x14ac:dyDescent="0.25">
      <c r="A430" s="109" t="s">
        <v>1027</v>
      </c>
      <c r="B430" s="90" t="s">
        <v>643</v>
      </c>
      <c r="C430" s="82" t="s">
        <v>13</v>
      </c>
      <c r="D430" s="102" t="s">
        <v>13</v>
      </c>
      <c r="E430" s="99"/>
      <c r="F430" s="33" t="str">
        <f t="shared" si="7"/>
        <v/>
      </c>
      <c r="G430" s="33" t="str">
        <f t="shared" si="8"/>
        <v/>
      </c>
    </row>
    <row r="431" spans="1:9" x14ac:dyDescent="0.25">
      <c r="A431" s="109" t="s">
        <v>1028</v>
      </c>
      <c r="B431" s="90" t="s">
        <v>643</v>
      </c>
      <c r="C431" s="82" t="s">
        <v>13</v>
      </c>
      <c r="D431" s="102" t="s">
        <v>13</v>
      </c>
      <c r="E431" s="99"/>
      <c r="F431" s="33" t="str">
        <f t="shared" si="7"/>
        <v/>
      </c>
      <c r="G431" s="33" t="str">
        <f t="shared" si="8"/>
        <v/>
      </c>
    </row>
    <row r="432" spans="1:9" x14ac:dyDescent="0.25">
      <c r="A432" s="109" t="s">
        <v>1029</v>
      </c>
      <c r="B432" s="90" t="s">
        <v>643</v>
      </c>
      <c r="C432" s="82" t="s">
        <v>13</v>
      </c>
      <c r="D432" s="102" t="s">
        <v>13</v>
      </c>
      <c r="E432" s="99"/>
      <c r="F432" s="33" t="str">
        <f t="shared" si="7"/>
        <v/>
      </c>
      <c r="G432" s="33" t="str">
        <f t="shared" si="8"/>
        <v/>
      </c>
    </row>
    <row r="433" spans="1:7" x14ac:dyDescent="0.25">
      <c r="A433" s="109" t="s">
        <v>1030</v>
      </c>
      <c r="B433" s="90" t="s">
        <v>643</v>
      </c>
      <c r="C433" s="82" t="s">
        <v>13</v>
      </c>
      <c r="D433" s="102" t="s">
        <v>13</v>
      </c>
      <c r="E433" s="99"/>
      <c r="F433" s="33" t="str">
        <f t="shared" si="7"/>
        <v/>
      </c>
      <c r="G433" s="33" t="str">
        <f t="shared" si="8"/>
        <v/>
      </c>
    </row>
    <row r="434" spans="1:7" x14ac:dyDescent="0.25">
      <c r="A434" s="109" t="s">
        <v>1031</v>
      </c>
      <c r="B434" s="90" t="s">
        <v>643</v>
      </c>
      <c r="C434" s="82" t="s">
        <v>13</v>
      </c>
      <c r="D434" s="102" t="s">
        <v>13</v>
      </c>
      <c r="E434" s="99"/>
      <c r="F434" s="33" t="str">
        <f t="shared" si="7"/>
        <v/>
      </c>
      <c r="G434" s="33" t="str">
        <f t="shared" si="8"/>
        <v/>
      </c>
    </row>
    <row r="435" spans="1:7" x14ac:dyDescent="0.25">
      <c r="A435" s="109" t="s">
        <v>1032</v>
      </c>
      <c r="B435" s="90" t="s">
        <v>643</v>
      </c>
      <c r="C435" s="82" t="s">
        <v>13</v>
      </c>
      <c r="D435" s="102" t="s">
        <v>13</v>
      </c>
      <c r="E435" s="99"/>
      <c r="F435" s="33" t="str">
        <f t="shared" si="7"/>
        <v/>
      </c>
      <c r="G435" s="33" t="str">
        <f t="shared" si="8"/>
        <v/>
      </c>
    </row>
    <row r="436" spans="1:7" x14ac:dyDescent="0.25">
      <c r="A436" s="109" t="s">
        <v>1033</v>
      </c>
      <c r="B436" s="90" t="s">
        <v>643</v>
      </c>
      <c r="C436" s="82" t="s">
        <v>13</v>
      </c>
      <c r="D436" s="102" t="s">
        <v>13</v>
      </c>
      <c r="E436" s="99"/>
      <c r="F436" s="33" t="str">
        <f t="shared" si="7"/>
        <v/>
      </c>
      <c r="G436" s="33" t="str">
        <f t="shared" si="8"/>
        <v/>
      </c>
    </row>
    <row r="437" spans="1:7" x14ac:dyDescent="0.25">
      <c r="A437" s="109" t="s">
        <v>1034</v>
      </c>
      <c r="B437" s="90" t="s">
        <v>643</v>
      </c>
      <c r="C437" s="82" t="s">
        <v>13</v>
      </c>
      <c r="D437" s="102" t="s">
        <v>13</v>
      </c>
      <c r="E437" s="90"/>
      <c r="F437" s="33" t="str">
        <f t="shared" si="7"/>
        <v/>
      </c>
      <c r="G437" s="33" t="str">
        <f t="shared" si="8"/>
        <v/>
      </c>
    </row>
    <row r="438" spans="1:7" x14ac:dyDescent="0.25">
      <c r="A438" s="109" t="s">
        <v>1035</v>
      </c>
      <c r="B438" s="90" t="s">
        <v>643</v>
      </c>
      <c r="C438" s="82" t="s">
        <v>13</v>
      </c>
      <c r="D438" s="102" t="s">
        <v>13</v>
      </c>
      <c r="E438" s="90"/>
      <c r="F438" s="33" t="str">
        <f t="shared" si="7"/>
        <v/>
      </c>
      <c r="G438" s="33" t="str">
        <f t="shared" si="8"/>
        <v/>
      </c>
    </row>
    <row r="439" spans="1:7" x14ac:dyDescent="0.25">
      <c r="A439" s="109" t="s">
        <v>1036</v>
      </c>
      <c r="B439" s="90" t="s">
        <v>643</v>
      </c>
      <c r="C439" s="82" t="s">
        <v>13</v>
      </c>
      <c r="D439" s="102" t="s">
        <v>13</v>
      </c>
      <c r="E439" s="90"/>
      <c r="F439" s="33" t="str">
        <f t="shared" si="7"/>
        <v/>
      </c>
      <c r="G439" s="33" t="str">
        <f t="shared" si="8"/>
        <v/>
      </c>
    </row>
    <row r="440" spans="1:7" x14ac:dyDescent="0.25">
      <c r="A440" s="109" t="s">
        <v>1037</v>
      </c>
      <c r="B440" s="90" t="s">
        <v>643</v>
      </c>
      <c r="C440" s="82" t="s">
        <v>13</v>
      </c>
      <c r="D440" s="102" t="s">
        <v>13</v>
      </c>
      <c r="E440" s="90"/>
      <c r="F440" s="33" t="str">
        <f t="shared" si="7"/>
        <v/>
      </c>
      <c r="G440" s="33" t="str">
        <f t="shared" si="8"/>
        <v/>
      </c>
    </row>
    <row r="441" spans="1:7" x14ac:dyDescent="0.25">
      <c r="A441" s="109" t="s">
        <v>1038</v>
      </c>
      <c r="B441" s="90" t="s">
        <v>643</v>
      </c>
      <c r="C441" s="82" t="s">
        <v>13</v>
      </c>
      <c r="D441" s="102" t="s">
        <v>13</v>
      </c>
      <c r="E441" s="90"/>
      <c r="F441" s="33" t="str">
        <f t="shared" si="7"/>
        <v/>
      </c>
      <c r="G441" s="33" t="str">
        <f t="shared" si="8"/>
        <v/>
      </c>
    </row>
    <row r="442" spans="1:7" x14ac:dyDescent="0.25">
      <c r="A442" s="109" t="s">
        <v>1039</v>
      </c>
      <c r="B442" s="90" t="s">
        <v>643</v>
      </c>
      <c r="C442" s="82" t="s">
        <v>13</v>
      </c>
      <c r="D442" s="102" t="s">
        <v>13</v>
      </c>
      <c r="E442" s="90"/>
      <c r="F442" s="33" t="str">
        <f t="shared" si="7"/>
        <v/>
      </c>
      <c r="G442" s="33" t="str">
        <f t="shared" si="8"/>
        <v/>
      </c>
    </row>
    <row r="443" spans="1:7" x14ac:dyDescent="0.25">
      <c r="A443" s="109" t="s">
        <v>1040</v>
      </c>
      <c r="B443" s="90" t="s">
        <v>643</v>
      </c>
      <c r="C443" s="82" t="s">
        <v>13</v>
      </c>
      <c r="D443" s="102" t="s">
        <v>13</v>
      </c>
      <c r="F443" s="33" t="str">
        <f t="shared" si="7"/>
        <v/>
      </c>
      <c r="G443" s="33" t="str">
        <f t="shared" si="8"/>
        <v/>
      </c>
    </row>
    <row r="444" spans="1:7" x14ac:dyDescent="0.25">
      <c r="A444" s="109" t="s">
        <v>1041</v>
      </c>
      <c r="B444" s="90" t="s">
        <v>643</v>
      </c>
      <c r="C444" s="82" t="s">
        <v>13</v>
      </c>
      <c r="D444" s="102" t="s">
        <v>13</v>
      </c>
      <c r="E444" s="94"/>
      <c r="F444" s="33" t="str">
        <f t="shared" si="7"/>
        <v/>
      </c>
      <c r="G444" s="33" t="str">
        <f t="shared" si="8"/>
        <v/>
      </c>
    </row>
    <row r="445" spans="1:7" x14ac:dyDescent="0.25">
      <c r="A445" s="109" t="s">
        <v>1042</v>
      </c>
      <c r="B445" s="90" t="s">
        <v>643</v>
      </c>
      <c r="C445" s="82" t="s">
        <v>13</v>
      </c>
      <c r="D445" s="102" t="s">
        <v>13</v>
      </c>
      <c r="E445" s="94"/>
      <c r="F445" s="33" t="str">
        <f t="shared" si="7"/>
        <v/>
      </c>
      <c r="G445" s="33" t="str">
        <f t="shared" si="8"/>
        <v/>
      </c>
    </row>
    <row r="446" spans="1:7" x14ac:dyDescent="0.25">
      <c r="A446" s="109" t="s">
        <v>1043</v>
      </c>
      <c r="B446" s="90" t="s">
        <v>643</v>
      </c>
      <c r="C446" s="82" t="s">
        <v>13</v>
      </c>
      <c r="D446" s="102" t="s">
        <v>13</v>
      </c>
      <c r="E446" s="94"/>
      <c r="F446" s="33" t="str">
        <f t="shared" si="7"/>
        <v/>
      </c>
      <c r="G446" s="33" t="str">
        <f t="shared" si="8"/>
        <v/>
      </c>
    </row>
    <row r="447" spans="1:7" x14ac:dyDescent="0.25">
      <c r="A447" s="109" t="s">
        <v>1044</v>
      </c>
      <c r="B447" s="90" t="s">
        <v>643</v>
      </c>
      <c r="C447" s="82" t="s">
        <v>13</v>
      </c>
      <c r="D447" s="102" t="s">
        <v>13</v>
      </c>
      <c r="E447" s="94"/>
      <c r="F447" s="33" t="str">
        <f t="shared" si="7"/>
        <v/>
      </c>
      <c r="G447" s="33" t="str">
        <f t="shared" si="8"/>
        <v/>
      </c>
    </row>
    <row r="448" spans="1:7" x14ac:dyDescent="0.25">
      <c r="A448" s="109" t="s">
        <v>1045</v>
      </c>
      <c r="B448" s="90" t="s">
        <v>643</v>
      </c>
      <c r="C448" s="82" t="s">
        <v>13</v>
      </c>
      <c r="D448" s="102" t="s">
        <v>13</v>
      </c>
      <c r="E448" s="94"/>
      <c r="F448" s="33" t="str">
        <f t="shared" si="7"/>
        <v/>
      </c>
      <c r="G448" s="33" t="str">
        <f t="shared" si="8"/>
        <v/>
      </c>
    </row>
    <row r="449" spans="1:7" x14ac:dyDescent="0.25">
      <c r="A449" s="109" t="s">
        <v>1046</v>
      </c>
      <c r="B449" s="90" t="s">
        <v>643</v>
      </c>
      <c r="C449" s="82" t="s">
        <v>13</v>
      </c>
      <c r="D449" s="102" t="s">
        <v>13</v>
      </c>
      <c r="E449" s="94"/>
      <c r="F449" s="33" t="str">
        <f t="shared" si="7"/>
        <v/>
      </c>
      <c r="G449" s="33" t="str">
        <f t="shared" si="8"/>
        <v/>
      </c>
    </row>
    <row r="450" spans="1:7" x14ac:dyDescent="0.25">
      <c r="A450" s="109" t="s">
        <v>1047</v>
      </c>
      <c r="B450" s="90" t="s">
        <v>643</v>
      </c>
      <c r="C450" s="82" t="s">
        <v>13</v>
      </c>
      <c r="D450" s="102" t="s">
        <v>13</v>
      </c>
      <c r="E450" s="94"/>
      <c r="F450" s="33" t="str">
        <f t="shared" si="7"/>
        <v/>
      </c>
      <c r="G450" s="33" t="str">
        <f t="shared" si="8"/>
        <v/>
      </c>
    </row>
    <row r="451" spans="1:7" x14ac:dyDescent="0.25">
      <c r="A451" s="109" t="s">
        <v>1048</v>
      </c>
      <c r="B451" s="90" t="s">
        <v>643</v>
      </c>
      <c r="C451" s="82" t="s">
        <v>13</v>
      </c>
      <c r="D451" s="102" t="s">
        <v>13</v>
      </c>
      <c r="E451" s="94"/>
      <c r="F451" s="33" t="str">
        <f t="shared" si="7"/>
        <v/>
      </c>
      <c r="G451" s="33" t="str">
        <f t="shared" si="8"/>
        <v/>
      </c>
    </row>
    <row r="452" spans="1:7" x14ac:dyDescent="0.25">
      <c r="A452" s="109" t="s">
        <v>1049</v>
      </c>
      <c r="B452" s="90" t="s">
        <v>79</v>
      </c>
      <c r="C452" s="104">
        <f>SUM(C428:C451)</f>
        <v>0</v>
      </c>
      <c r="D452" s="105">
        <f>SUM(D428:D451)</f>
        <v>0</v>
      </c>
      <c r="E452" s="94"/>
      <c r="F452" s="106">
        <f>SUM(F428:F451)</f>
        <v>0</v>
      </c>
      <c r="G452" s="106">
        <f>SUM(G428:G451)</f>
        <v>0</v>
      </c>
    </row>
    <row r="453" spans="1:7" ht="15" customHeight="1" x14ac:dyDescent="0.25">
      <c r="A453" s="150"/>
      <c r="B453" s="150" t="s">
        <v>1050</v>
      </c>
      <c r="C453" s="150" t="s">
        <v>736</v>
      </c>
      <c r="D453" s="150" t="s">
        <v>737</v>
      </c>
      <c r="E453" s="150"/>
      <c r="F453" s="150" t="s">
        <v>545</v>
      </c>
      <c r="G453" s="150" t="s">
        <v>738</v>
      </c>
    </row>
    <row r="454" spans="1:7" x14ac:dyDescent="0.25">
      <c r="A454" s="109" t="s">
        <v>1051</v>
      </c>
      <c r="B454" s="73" t="s">
        <v>768</v>
      </c>
      <c r="C454" s="84" t="s">
        <v>13</v>
      </c>
      <c r="G454" s="73"/>
    </row>
    <row r="455" spans="1:7" x14ac:dyDescent="0.25">
      <c r="A455" s="109"/>
      <c r="G455" s="73"/>
    </row>
    <row r="456" spans="1:7" x14ac:dyDescent="0.25">
      <c r="A456" s="109"/>
      <c r="B456" s="90" t="s">
        <v>769</v>
      </c>
      <c r="G456" s="73"/>
    </row>
    <row r="457" spans="1:7" x14ac:dyDescent="0.25">
      <c r="A457" s="109" t="s">
        <v>1052</v>
      </c>
      <c r="B457" s="73" t="s">
        <v>771</v>
      </c>
      <c r="C457" s="82" t="s">
        <v>13</v>
      </c>
      <c r="D457" s="102" t="s">
        <v>13</v>
      </c>
      <c r="F457" s="33" t="str">
        <f>IF($C$465=0,"",IF(C457="[for completion]","",C457/$C$465))</f>
        <v/>
      </c>
      <c r="G457" s="33" t="str">
        <f>IF($D$465=0,"",IF(D457="[for completion]","",D457/$D$465))</f>
        <v/>
      </c>
    </row>
    <row r="458" spans="1:7" x14ac:dyDescent="0.25">
      <c r="A458" s="109" t="s">
        <v>1053</v>
      </c>
      <c r="B458" s="73" t="s">
        <v>773</v>
      </c>
      <c r="C458" s="82" t="s">
        <v>13</v>
      </c>
      <c r="D458" s="102" t="s">
        <v>13</v>
      </c>
      <c r="F458" s="33" t="str">
        <f t="shared" ref="F458:F471" si="9">IF($C$465=0,"",IF(C458="[for completion]","",C458/$C$465))</f>
        <v/>
      </c>
      <c r="G458" s="33" t="str">
        <f t="shared" ref="G458:G471" si="10">IF($D$465=0,"",IF(D458="[for completion]","",D458/$D$465))</f>
        <v/>
      </c>
    </row>
    <row r="459" spans="1:7" x14ac:dyDescent="0.25">
      <c r="A459" s="109" t="s">
        <v>1054</v>
      </c>
      <c r="B459" s="73" t="s">
        <v>775</v>
      </c>
      <c r="C459" s="82" t="s">
        <v>13</v>
      </c>
      <c r="D459" s="102" t="s">
        <v>13</v>
      </c>
      <c r="F459" s="33" t="str">
        <f t="shared" si="9"/>
        <v/>
      </c>
      <c r="G459" s="33" t="str">
        <f t="shared" si="10"/>
        <v/>
      </c>
    </row>
    <row r="460" spans="1:7" x14ac:dyDescent="0.25">
      <c r="A460" s="109" t="s">
        <v>1055</v>
      </c>
      <c r="B460" s="73" t="s">
        <v>777</v>
      </c>
      <c r="C460" s="82" t="s">
        <v>13</v>
      </c>
      <c r="D460" s="102" t="s">
        <v>13</v>
      </c>
      <c r="F460" s="33" t="str">
        <f t="shared" si="9"/>
        <v/>
      </c>
      <c r="G460" s="33" t="str">
        <f t="shared" si="10"/>
        <v/>
      </c>
    </row>
    <row r="461" spans="1:7" x14ac:dyDescent="0.25">
      <c r="A461" s="109" t="s">
        <v>1056</v>
      </c>
      <c r="B461" s="73" t="s">
        <v>779</v>
      </c>
      <c r="C461" s="82" t="s">
        <v>13</v>
      </c>
      <c r="D461" s="102" t="s">
        <v>13</v>
      </c>
      <c r="F461" s="33" t="str">
        <f t="shared" si="9"/>
        <v/>
      </c>
      <c r="G461" s="33" t="str">
        <f t="shared" si="10"/>
        <v/>
      </c>
    </row>
    <row r="462" spans="1:7" x14ac:dyDescent="0.25">
      <c r="A462" s="109" t="s">
        <v>1057</v>
      </c>
      <c r="B462" s="73" t="s">
        <v>781</v>
      </c>
      <c r="C462" s="82" t="s">
        <v>13</v>
      </c>
      <c r="D462" s="102" t="s">
        <v>13</v>
      </c>
      <c r="F462" s="33" t="str">
        <f t="shared" si="9"/>
        <v/>
      </c>
      <c r="G462" s="33" t="str">
        <f t="shared" si="10"/>
        <v/>
      </c>
    </row>
    <row r="463" spans="1:7" x14ac:dyDescent="0.25">
      <c r="A463" s="109" t="s">
        <v>1058</v>
      </c>
      <c r="B463" s="73" t="s">
        <v>783</v>
      </c>
      <c r="C463" s="82" t="s">
        <v>13</v>
      </c>
      <c r="D463" s="102" t="s">
        <v>13</v>
      </c>
      <c r="F463" s="33" t="str">
        <f t="shared" si="9"/>
        <v/>
      </c>
      <c r="G463" s="33" t="str">
        <f t="shared" si="10"/>
        <v/>
      </c>
    </row>
    <row r="464" spans="1:7" x14ac:dyDescent="0.25">
      <c r="A464" s="109" t="s">
        <v>1059</v>
      </c>
      <c r="B464" s="73" t="s">
        <v>785</v>
      </c>
      <c r="C464" s="82" t="s">
        <v>13</v>
      </c>
      <c r="D464" s="102" t="s">
        <v>13</v>
      </c>
      <c r="F464" s="33" t="str">
        <f t="shared" si="9"/>
        <v/>
      </c>
      <c r="G464" s="33" t="str">
        <f t="shared" si="10"/>
        <v/>
      </c>
    </row>
    <row r="465" spans="1:7" x14ac:dyDescent="0.25">
      <c r="A465" s="109" t="s">
        <v>1060</v>
      </c>
      <c r="B465" s="103" t="s">
        <v>79</v>
      </c>
      <c r="C465" s="82">
        <f>SUM(C457:C464)</f>
        <v>0</v>
      </c>
      <c r="D465" s="102">
        <f>SUM(D457:D464)</f>
        <v>0</v>
      </c>
      <c r="F465" s="84">
        <f>SUM(F457:F464)</f>
        <v>0</v>
      </c>
      <c r="G465" s="84">
        <f>SUM(G457:G464)</f>
        <v>0</v>
      </c>
    </row>
    <row r="466" spans="1:7" outlineLevel="1" x14ac:dyDescent="0.25">
      <c r="A466" s="109" t="s">
        <v>1061</v>
      </c>
      <c r="B466" s="85" t="s">
        <v>788</v>
      </c>
      <c r="C466" s="82"/>
      <c r="D466" s="102"/>
      <c r="F466" s="33" t="str">
        <f t="shared" si="9"/>
        <v/>
      </c>
      <c r="G466" s="33" t="str">
        <f t="shared" si="10"/>
        <v/>
      </c>
    </row>
    <row r="467" spans="1:7" outlineLevel="1" x14ac:dyDescent="0.25">
      <c r="A467" s="109" t="s">
        <v>1062</v>
      </c>
      <c r="B467" s="85" t="s">
        <v>790</v>
      </c>
      <c r="C467" s="82"/>
      <c r="D467" s="102"/>
      <c r="F467" s="33" t="str">
        <f t="shared" si="9"/>
        <v/>
      </c>
      <c r="G467" s="33" t="str">
        <f t="shared" si="10"/>
        <v/>
      </c>
    </row>
    <row r="468" spans="1:7" outlineLevel="1" x14ac:dyDescent="0.25">
      <c r="A468" s="109" t="s">
        <v>1063</v>
      </c>
      <c r="B468" s="85" t="s">
        <v>792</v>
      </c>
      <c r="C468" s="82"/>
      <c r="D468" s="102"/>
      <c r="F468" s="33" t="str">
        <f t="shared" si="9"/>
        <v/>
      </c>
      <c r="G468" s="33" t="str">
        <f t="shared" si="10"/>
        <v/>
      </c>
    </row>
    <row r="469" spans="1:7" outlineLevel="1" x14ac:dyDescent="0.25">
      <c r="A469" s="109" t="s">
        <v>1064</v>
      </c>
      <c r="B469" s="85" t="s">
        <v>794</v>
      </c>
      <c r="C469" s="82"/>
      <c r="D469" s="102"/>
      <c r="F469" s="33" t="str">
        <f t="shared" si="9"/>
        <v/>
      </c>
      <c r="G469" s="33" t="str">
        <f t="shared" si="10"/>
        <v/>
      </c>
    </row>
    <row r="470" spans="1:7" outlineLevel="1" x14ac:dyDescent="0.25">
      <c r="A470" s="109" t="s">
        <v>1065</v>
      </c>
      <c r="B470" s="85" t="s">
        <v>796</v>
      </c>
      <c r="C470" s="82"/>
      <c r="D470" s="102"/>
      <c r="F470" s="33" t="str">
        <f t="shared" si="9"/>
        <v/>
      </c>
      <c r="G470" s="33" t="str">
        <f t="shared" si="10"/>
        <v/>
      </c>
    </row>
    <row r="471" spans="1:7" outlineLevel="1" x14ac:dyDescent="0.25">
      <c r="A471" s="109" t="s">
        <v>1066</v>
      </c>
      <c r="B471" s="85" t="s">
        <v>798</v>
      </c>
      <c r="C471" s="82"/>
      <c r="D471" s="102"/>
      <c r="F471" s="33" t="str">
        <f t="shared" si="9"/>
        <v/>
      </c>
      <c r="G471" s="33" t="str">
        <f t="shared" si="10"/>
        <v/>
      </c>
    </row>
    <row r="472" spans="1:7" outlineLevel="1" x14ac:dyDescent="0.25">
      <c r="A472" s="109" t="s">
        <v>1067</v>
      </c>
      <c r="B472" s="85"/>
      <c r="F472" s="107"/>
      <c r="G472" s="107"/>
    </row>
    <row r="473" spans="1:7" outlineLevel="1" x14ac:dyDescent="0.25">
      <c r="A473" s="109" t="s">
        <v>1068</v>
      </c>
      <c r="B473" s="85"/>
      <c r="F473" s="107"/>
      <c r="G473" s="107"/>
    </row>
    <row r="474" spans="1:7" outlineLevel="1" x14ac:dyDescent="0.25">
      <c r="A474" s="109" t="s">
        <v>1069</v>
      </c>
      <c r="B474" s="85"/>
      <c r="F474" s="94"/>
      <c r="G474" s="94"/>
    </row>
    <row r="475" spans="1:7" ht="15" customHeight="1" x14ac:dyDescent="0.25">
      <c r="A475" s="150"/>
      <c r="B475" s="150" t="s">
        <v>1070</v>
      </c>
      <c r="C475" s="150" t="s">
        <v>736</v>
      </c>
      <c r="D475" s="150" t="s">
        <v>737</v>
      </c>
      <c r="E475" s="150"/>
      <c r="F475" s="150" t="s">
        <v>545</v>
      </c>
      <c r="G475" s="150" t="s">
        <v>738</v>
      </c>
    </row>
    <row r="476" spans="1:7" x14ac:dyDescent="0.25">
      <c r="A476" s="109" t="s">
        <v>1071</v>
      </c>
      <c r="B476" s="73" t="s">
        <v>768</v>
      </c>
      <c r="C476" s="84" t="s">
        <v>48</v>
      </c>
      <c r="G476" s="73"/>
    </row>
    <row r="477" spans="1:7" x14ac:dyDescent="0.25">
      <c r="A477" s="109"/>
      <c r="G477" s="73"/>
    </row>
    <row r="478" spans="1:7" x14ac:dyDescent="0.25">
      <c r="A478" s="109"/>
      <c r="B478" s="90" t="s">
        <v>769</v>
      </c>
      <c r="G478" s="73"/>
    </row>
    <row r="479" spans="1:7" x14ac:dyDescent="0.25">
      <c r="A479" s="109" t="s">
        <v>1072</v>
      </c>
      <c r="B479" s="73" t="s">
        <v>771</v>
      </c>
      <c r="C479" s="82" t="s">
        <v>48</v>
      </c>
      <c r="D479" s="102" t="s">
        <v>48</v>
      </c>
      <c r="F479" s="33" t="str">
        <f>IF($C$487=0,"",IF(C479="[Mark as ND1 if not relevant]","",C479/$C$487))</f>
        <v/>
      </c>
      <c r="G479" s="33" t="str">
        <f>IF($D$487=0,"",IF(D479="[Mark as ND1 if not relevant]","",D479/$D$487))</f>
        <v/>
      </c>
    </row>
    <row r="480" spans="1:7" x14ac:dyDescent="0.25">
      <c r="A480" s="109" t="s">
        <v>1073</v>
      </c>
      <c r="B480" s="73" t="s">
        <v>773</v>
      </c>
      <c r="C480" s="82" t="s">
        <v>48</v>
      </c>
      <c r="D480" s="102" t="s">
        <v>48</v>
      </c>
      <c r="F480" s="33" t="str">
        <f t="shared" ref="F480:F486" si="11">IF($C$487=0,"",IF(C480="[Mark as ND1 if not relevant]","",C480/$C$487))</f>
        <v/>
      </c>
      <c r="G480" s="33" t="str">
        <f t="shared" ref="G480:G486" si="12">IF($D$487=0,"",IF(D480="[Mark as ND1 if not relevant]","",D480/$D$487))</f>
        <v/>
      </c>
    </row>
    <row r="481" spans="1:7" x14ac:dyDescent="0.25">
      <c r="A481" s="109" t="s">
        <v>1074</v>
      </c>
      <c r="B481" s="73" t="s">
        <v>775</v>
      </c>
      <c r="C481" s="82" t="s">
        <v>48</v>
      </c>
      <c r="D481" s="102" t="s">
        <v>48</v>
      </c>
      <c r="F481" s="33" t="str">
        <f t="shared" si="11"/>
        <v/>
      </c>
      <c r="G481" s="33" t="str">
        <f t="shared" si="12"/>
        <v/>
      </c>
    </row>
    <row r="482" spans="1:7" x14ac:dyDescent="0.25">
      <c r="A482" s="109" t="s">
        <v>1075</v>
      </c>
      <c r="B482" s="73" t="s">
        <v>777</v>
      </c>
      <c r="C482" s="82" t="s">
        <v>48</v>
      </c>
      <c r="D482" s="102" t="s">
        <v>48</v>
      </c>
      <c r="F482" s="33" t="str">
        <f t="shared" si="11"/>
        <v/>
      </c>
      <c r="G482" s="33" t="str">
        <f t="shared" si="12"/>
        <v/>
      </c>
    </row>
    <row r="483" spans="1:7" x14ac:dyDescent="0.25">
      <c r="A483" s="109" t="s">
        <v>1076</v>
      </c>
      <c r="B483" s="73" t="s">
        <v>779</v>
      </c>
      <c r="C483" s="82" t="s">
        <v>48</v>
      </c>
      <c r="D483" s="102" t="s">
        <v>48</v>
      </c>
      <c r="F483" s="33" t="str">
        <f t="shared" si="11"/>
        <v/>
      </c>
      <c r="G483" s="33" t="str">
        <f t="shared" si="12"/>
        <v/>
      </c>
    </row>
    <row r="484" spans="1:7" x14ac:dyDescent="0.25">
      <c r="A484" s="109" t="s">
        <v>1077</v>
      </c>
      <c r="B484" s="73" t="s">
        <v>781</v>
      </c>
      <c r="C484" s="82" t="s">
        <v>48</v>
      </c>
      <c r="D484" s="102" t="s">
        <v>48</v>
      </c>
      <c r="F484" s="33" t="str">
        <f t="shared" si="11"/>
        <v/>
      </c>
      <c r="G484" s="33" t="str">
        <f t="shared" si="12"/>
        <v/>
      </c>
    </row>
    <row r="485" spans="1:7" x14ac:dyDescent="0.25">
      <c r="A485" s="109" t="s">
        <v>1078</v>
      </c>
      <c r="B485" s="73" t="s">
        <v>783</v>
      </c>
      <c r="C485" s="82" t="s">
        <v>48</v>
      </c>
      <c r="D485" s="102" t="s">
        <v>48</v>
      </c>
      <c r="F485" s="33" t="str">
        <f t="shared" si="11"/>
        <v/>
      </c>
      <c r="G485" s="33" t="str">
        <f t="shared" si="12"/>
        <v/>
      </c>
    </row>
    <row r="486" spans="1:7" x14ac:dyDescent="0.25">
      <c r="A486" s="109" t="s">
        <v>1079</v>
      </c>
      <c r="B486" s="73" t="s">
        <v>785</v>
      </c>
      <c r="C486" s="82" t="s">
        <v>48</v>
      </c>
      <c r="D486" s="102" t="s">
        <v>48</v>
      </c>
      <c r="F486" s="33" t="str">
        <f t="shared" si="11"/>
        <v/>
      </c>
      <c r="G486" s="33" t="str">
        <f t="shared" si="12"/>
        <v/>
      </c>
    </row>
    <row r="487" spans="1:7" x14ac:dyDescent="0.25">
      <c r="A487" s="109" t="s">
        <v>1080</v>
      </c>
      <c r="B487" s="103" t="s">
        <v>79</v>
      </c>
      <c r="C487" s="82">
        <f>SUM(C479:C486)</f>
        <v>0</v>
      </c>
      <c r="D487" s="102">
        <f>SUM(D479:D486)</f>
        <v>0</v>
      </c>
      <c r="F487" s="84">
        <f>SUM(F479:F486)</f>
        <v>0</v>
      </c>
      <c r="G487" s="84">
        <f>SUM(G479:G486)</f>
        <v>0</v>
      </c>
    </row>
    <row r="488" spans="1:7" outlineLevel="1" x14ac:dyDescent="0.25">
      <c r="A488" s="109" t="s">
        <v>1081</v>
      </c>
      <c r="B488" s="85" t="s">
        <v>788</v>
      </c>
      <c r="C488" s="82"/>
      <c r="D488" s="102"/>
      <c r="F488" s="33" t="str">
        <f t="shared" ref="F488:F493" si="13">IF($C$487=0,"",IF(C488="[for completion]","",C488/$C$487))</f>
        <v/>
      </c>
      <c r="G488" s="33" t="str">
        <f t="shared" ref="G488:G493" si="14">IF($D$487=0,"",IF(D488="[for completion]","",D488/$D$487))</f>
        <v/>
      </c>
    </row>
    <row r="489" spans="1:7" outlineLevel="1" x14ac:dyDescent="0.25">
      <c r="A489" s="109" t="s">
        <v>1082</v>
      </c>
      <c r="B489" s="85" t="s">
        <v>790</v>
      </c>
      <c r="C489" s="82"/>
      <c r="D489" s="102"/>
      <c r="F489" s="33" t="str">
        <f t="shared" si="13"/>
        <v/>
      </c>
      <c r="G489" s="33" t="str">
        <f t="shared" si="14"/>
        <v/>
      </c>
    </row>
    <row r="490" spans="1:7" outlineLevel="1" x14ac:dyDescent="0.25">
      <c r="A490" s="109" t="s">
        <v>1083</v>
      </c>
      <c r="B490" s="85" t="s">
        <v>792</v>
      </c>
      <c r="C490" s="82"/>
      <c r="D490" s="102"/>
      <c r="F490" s="33" t="str">
        <f t="shared" si="13"/>
        <v/>
      </c>
      <c r="G490" s="33" t="str">
        <f t="shared" si="14"/>
        <v/>
      </c>
    </row>
    <row r="491" spans="1:7" outlineLevel="1" x14ac:dyDescent="0.25">
      <c r="A491" s="109" t="s">
        <v>1084</v>
      </c>
      <c r="B491" s="85" t="s">
        <v>794</v>
      </c>
      <c r="C491" s="82"/>
      <c r="D491" s="102"/>
      <c r="F491" s="33" t="str">
        <f t="shared" si="13"/>
        <v/>
      </c>
      <c r="G491" s="33" t="str">
        <f t="shared" si="14"/>
        <v/>
      </c>
    </row>
    <row r="492" spans="1:7" outlineLevel="1" x14ac:dyDescent="0.25">
      <c r="A492" s="109" t="s">
        <v>1085</v>
      </c>
      <c r="B492" s="85" t="s">
        <v>796</v>
      </c>
      <c r="C492" s="82"/>
      <c r="D492" s="102"/>
      <c r="F492" s="33" t="str">
        <f t="shared" si="13"/>
        <v/>
      </c>
      <c r="G492" s="33" t="str">
        <f t="shared" si="14"/>
        <v/>
      </c>
    </row>
    <row r="493" spans="1:7" outlineLevel="1" x14ac:dyDescent="0.25">
      <c r="A493" s="109" t="s">
        <v>1086</v>
      </c>
      <c r="B493" s="85" t="s">
        <v>798</v>
      </c>
      <c r="C493" s="82"/>
      <c r="D493" s="102"/>
      <c r="F493" s="33" t="str">
        <f t="shared" si="13"/>
        <v/>
      </c>
      <c r="G493" s="33" t="str">
        <f t="shared" si="14"/>
        <v/>
      </c>
    </row>
    <row r="494" spans="1:7" outlineLevel="1" x14ac:dyDescent="0.25">
      <c r="A494" s="109" t="s">
        <v>1087</v>
      </c>
      <c r="B494" s="85"/>
      <c r="F494" s="33"/>
      <c r="G494" s="33"/>
    </row>
    <row r="495" spans="1:7" outlineLevel="1" x14ac:dyDescent="0.25">
      <c r="A495" s="109" t="s">
        <v>1088</v>
      </c>
      <c r="B495" s="85"/>
      <c r="F495" s="33"/>
      <c r="G495" s="33"/>
    </row>
    <row r="496" spans="1:7" outlineLevel="1" x14ac:dyDescent="0.25">
      <c r="A496" s="109" t="s">
        <v>1089</v>
      </c>
      <c r="B496" s="85"/>
      <c r="F496" s="33"/>
      <c r="G496" s="84"/>
    </row>
    <row r="497" spans="1:7" ht="15" customHeight="1" x14ac:dyDescent="0.25">
      <c r="A497" s="150"/>
      <c r="B497" s="150" t="s">
        <v>1090</v>
      </c>
      <c r="C497" s="150" t="s">
        <v>1091</v>
      </c>
      <c r="D497" s="150"/>
      <c r="E497" s="150"/>
      <c r="F497" s="150"/>
      <c r="G497" s="150"/>
    </row>
    <row r="498" spans="1:7" x14ac:dyDescent="0.25">
      <c r="A498" s="109" t="s">
        <v>1092</v>
      </c>
      <c r="B498" s="90" t="s">
        <v>1093</v>
      </c>
      <c r="C498" s="84" t="s">
        <v>13</v>
      </c>
      <c r="G498" s="73"/>
    </row>
    <row r="499" spans="1:7" x14ac:dyDescent="0.25">
      <c r="A499" s="109" t="s">
        <v>1094</v>
      </c>
      <c r="B499" s="90" t="s">
        <v>1095</v>
      </c>
      <c r="C499" s="84" t="s">
        <v>13</v>
      </c>
      <c r="G499" s="73"/>
    </row>
    <row r="500" spans="1:7" x14ac:dyDescent="0.25">
      <c r="A500" s="109" t="s">
        <v>1096</v>
      </c>
      <c r="B500" s="90" t="s">
        <v>1097</v>
      </c>
      <c r="C500" s="84" t="s">
        <v>13</v>
      </c>
      <c r="G500" s="73"/>
    </row>
    <row r="501" spans="1:7" x14ac:dyDescent="0.25">
      <c r="A501" s="109" t="s">
        <v>1098</v>
      </c>
      <c r="B501" s="90" t="s">
        <v>1099</v>
      </c>
      <c r="C501" s="84" t="s">
        <v>13</v>
      </c>
      <c r="G501" s="73"/>
    </row>
    <row r="502" spans="1:7" x14ac:dyDescent="0.25">
      <c r="A502" s="109" t="s">
        <v>1100</v>
      </c>
      <c r="B502" s="90" t="s">
        <v>1101</v>
      </c>
      <c r="C502" s="84" t="s">
        <v>13</v>
      </c>
      <c r="G502" s="73"/>
    </row>
    <row r="503" spans="1:7" x14ac:dyDescent="0.25">
      <c r="A503" s="109" t="s">
        <v>1102</v>
      </c>
      <c r="B503" s="90" t="s">
        <v>1103</v>
      </c>
      <c r="C503" s="84" t="s">
        <v>13</v>
      </c>
      <c r="G503" s="73"/>
    </row>
    <row r="504" spans="1:7" x14ac:dyDescent="0.25">
      <c r="A504" s="109" t="s">
        <v>1104</v>
      </c>
      <c r="B504" s="90" t="s">
        <v>1105</v>
      </c>
      <c r="C504" s="84" t="s">
        <v>13</v>
      </c>
      <c r="G504" s="73"/>
    </row>
    <row r="505" spans="1:7" x14ac:dyDescent="0.25">
      <c r="A505" s="109" t="s">
        <v>1106</v>
      </c>
      <c r="B505" s="90" t="s">
        <v>1107</v>
      </c>
      <c r="C505" s="84" t="s">
        <v>13</v>
      </c>
      <c r="G505" s="73"/>
    </row>
    <row r="506" spans="1:7" x14ac:dyDescent="0.25">
      <c r="A506" s="109" t="s">
        <v>1108</v>
      </c>
      <c r="B506" s="90" t="s">
        <v>1109</v>
      </c>
      <c r="C506" s="84" t="s">
        <v>13</v>
      </c>
      <c r="G506" s="73"/>
    </row>
    <row r="507" spans="1:7" x14ac:dyDescent="0.25">
      <c r="A507" s="109" t="s">
        <v>1110</v>
      </c>
      <c r="B507" s="90" t="s">
        <v>1111</v>
      </c>
      <c r="C507" s="84" t="s">
        <v>13</v>
      </c>
      <c r="G507" s="73"/>
    </row>
    <row r="508" spans="1:7" x14ac:dyDescent="0.25">
      <c r="A508" s="109" t="s">
        <v>1112</v>
      </c>
      <c r="B508" s="90" t="s">
        <v>1113</v>
      </c>
      <c r="C508" s="84" t="s">
        <v>13</v>
      </c>
      <c r="G508" s="73"/>
    </row>
    <row r="509" spans="1:7" x14ac:dyDescent="0.25">
      <c r="A509" s="109" t="s">
        <v>1114</v>
      </c>
      <c r="B509" s="90" t="s">
        <v>1536</v>
      </c>
      <c r="C509" s="84" t="s">
        <v>13</v>
      </c>
      <c r="G509" s="73"/>
    </row>
    <row r="510" spans="1:7" x14ac:dyDescent="0.25">
      <c r="A510" s="109" t="s">
        <v>1115</v>
      </c>
      <c r="B510" s="90" t="s">
        <v>77</v>
      </c>
      <c r="C510" s="84" t="s">
        <v>13</v>
      </c>
      <c r="G510" s="73"/>
    </row>
    <row r="511" spans="1:7" outlineLevel="1" x14ac:dyDescent="0.25">
      <c r="A511" s="109" t="s">
        <v>1116</v>
      </c>
      <c r="B511" s="85" t="s">
        <v>1117</v>
      </c>
      <c r="C511" s="84"/>
      <c r="G511" s="73"/>
    </row>
    <row r="512" spans="1:7" outlineLevel="1" x14ac:dyDescent="0.25">
      <c r="A512" s="109" t="s">
        <v>1118</v>
      </c>
      <c r="B512" s="85" t="s">
        <v>81</v>
      </c>
      <c r="C512" s="84"/>
      <c r="G512" s="73"/>
    </row>
    <row r="513" spans="1:9" outlineLevel="1" x14ac:dyDescent="0.25">
      <c r="A513" s="109" t="s">
        <v>1119</v>
      </c>
      <c r="B513" s="85" t="s">
        <v>81</v>
      </c>
      <c r="C513" s="84"/>
      <c r="G513" s="73"/>
    </row>
    <row r="514" spans="1:9" outlineLevel="1" x14ac:dyDescent="0.25">
      <c r="A514" s="109" t="s">
        <v>1120</v>
      </c>
      <c r="B514" s="85" t="s">
        <v>81</v>
      </c>
      <c r="C514" s="84"/>
      <c r="G514" s="73"/>
    </row>
    <row r="515" spans="1:9" outlineLevel="1" x14ac:dyDescent="0.25">
      <c r="A515" s="109" t="s">
        <v>1121</v>
      </c>
      <c r="B515" s="85" t="s">
        <v>81</v>
      </c>
      <c r="C515" s="84"/>
      <c r="G515" s="73"/>
    </row>
    <row r="516" spans="1:9" outlineLevel="1" x14ac:dyDescent="0.25">
      <c r="A516" s="109" t="s">
        <v>1122</v>
      </c>
      <c r="B516" s="85" t="s">
        <v>81</v>
      </c>
      <c r="C516" s="84"/>
      <c r="G516" s="73"/>
    </row>
    <row r="517" spans="1:9" outlineLevel="1" x14ac:dyDescent="0.25">
      <c r="A517" s="109" t="s">
        <v>1123</v>
      </c>
      <c r="B517" s="85" t="s">
        <v>81</v>
      </c>
      <c r="C517" s="84"/>
      <c r="G517" s="73"/>
    </row>
    <row r="518" spans="1:9" outlineLevel="1" x14ac:dyDescent="0.25">
      <c r="A518" s="109" t="s">
        <v>1124</v>
      </c>
      <c r="B518" s="85" t="s">
        <v>81</v>
      </c>
      <c r="C518" s="84"/>
      <c r="G518" s="73"/>
    </row>
    <row r="519" spans="1:9" outlineLevel="1" x14ac:dyDescent="0.25">
      <c r="A519" s="109" t="s">
        <v>1125</v>
      </c>
      <c r="B519" s="85" t="s">
        <v>81</v>
      </c>
      <c r="C519" s="84"/>
      <c r="G519" s="73"/>
    </row>
    <row r="520" spans="1:9" outlineLevel="1" x14ac:dyDescent="0.25">
      <c r="A520" s="109" t="s">
        <v>1126</v>
      </c>
      <c r="B520" s="85" t="s">
        <v>81</v>
      </c>
      <c r="C520" s="84"/>
      <c r="G520" s="73"/>
    </row>
    <row r="521" spans="1:9" outlineLevel="1" x14ac:dyDescent="0.25">
      <c r="A521" s="109" t="s">
        <v>1127</v>
      </c>
      <c r="B521" s="85" t="s">
        <v>81</v>
      </c>
      <c r="C521" s="84"/>
      <c r="G521" s="73"/>
    </row>
    <row r="522" spans="1:9" outlineLevel="1" x14ac:dyDescent="0.25">
      <c r="A522" s="109" t="s">
        <v>1128</v>
      </c>
      <c r="B522" s="85" t="s">
        <v>81</v>
      </c>
      <c r="C522" s="84"/>
    </row>
    <row r="523" spans="1:9" outlineLevel="1" x14ac:dyDescent="0.25">
      <c r="A523" s="109" t="s">
        <v>1129</v>
      </c>
      <c r="B523" s="85" t="s">
        <v>81</v>
      </c>
      <c r="C523" s="84"/>
    </row>
    <row r="524" spans="1:9" outlineLevel="1" x14ac:dyDescent="0.25">
      <c r="A524" s="109" t="s">
        <v>1130</v>
      </c>
      <c r="B524" s="85" t="s">
        <v>81</v>
      </c>
      <c r="C524" s="84"/>
    </row>
    <row r="525" spans="1:9" customFormat="1" x14ac:dyDescent="0.25">
      <c r="A525" s="150"/>
      <c r="B525" s="150" t="s">
        <v>1131</v>
      </c>
      <c r="C525" s="150" t="s">
        <v>41</v>
      </c>
      <c r="D525" s="150" t="s">
        <v>1132</v>
      </c>
      <c r="E525" s="150"/>
      <c r="F525" s="150" t="s">
        <v>545</v>
      </c>
      <c r="G525" s="150" t="s">
        <v>1133</v>
      </c>
      <c r="H525" s="69"/>
      <c r="I525" s="69"/>
    </row>
    <row r="526" spans="1:9" customFormat="1" x14ac:dyDescent="0.25">
      <c r="A526" s="109" t="s">
        <v>1134</v>
      </c>
      <c r="B526" s="122" t="s">
        <v>643</v>
      </c>
      <c r="C526" s="123" t="s">
        <v>13</v>
      </c>
      <c r="D526" s="124" t="s">
        <v>13</v>
      </c>
      <c r="E526" s="112"/>
      <c r="F526" s="125" t="str">
        <f>IF($C$544=0,"",IF(C526="[for completion]","",IF(C526="","",C526/$C$544)))</f>
        <v/>
      </c>
      <c r="G526" s="125" t="str">
        <f>IF($D$544=0,"",IF(D526="[for completion]","",IF(D526="","",D526/$D$544)))</f>
        <v/>
      </c>
    </row>
    <row r="527" spans="1:9" customFormat="1" x14ac:dyDescent="0.25">
      <c r="A527" s="109" t="s">
        <v>1135</v>
      </c>
      <c r="B527" s="110" t="s">
        <v>643</v>
      </c>
      <c r="C527" s="123" t="s">
        <v>13</v>
      </c>
      <c r="D527" s="124" t="s">
        <v>13</v>
      </c>
      <c r="E527" s="112"/>
      <c r="F527" s="125" t="str">
        <f t="shared" ref="F527:F543" si="15">IF($C$544=0,"",IF(C527="[for completion]","",IF(C527="","",C527/$C$544)))</f>
        <v/>
      </c>
      <c r="G527" s="125" t="str">
        <f t="shared" ref="G527:G543" si="16">IF($D$544=0,"",IF(D527="[for completion]","",IF(D527="","",D527/$D$544)))</f>
        <v/>
      </c>
    </row>
    <row r="528" spans="1:9" customFormat="1" x14ac:dyDescent="0.25">
      <c r="A528" s="109" t="s">
        <v>1136</v>
      </c>
      <c r="B528" s="110" t="s">
        <v>643</v>
      </c>
      <c r="C528" s="123" t="s">
        <v>13</v>
      </c>
      <c r="D528" s="124" t="s">
        <v>13</v>
      </c>
      <c r="E528" s="112"/>
      <c r="F528" s="125" t="str">
        <f t="shared" si="15"/>
        <v/>
      </c>
      <c r="G528" s="125" t="str">
        <f t="shared" si="16"/>
        <v/>
      </c>
    </row>
    <row r="529" spans="1:7" customFormat="1" x14ac:dyDescent="0.25">
      <c r="A529" s="109" t="s">
        <v>1137</v>
      </c>
      <c r="B529" s="110" t="s">
        <v>643</v>
      </c>
      <c r="C529" s="123" t="s">
        <v>13</v>
      </c>
      <c r="D529" s="124" t="s">
        <v>13</v>
      </c>
      <c r="E529" s="112"/>
      <c r="F529" s="125" t="str">
        <f t="shared" si="15"/>
        <v/>
      </c>
      <c r="G529" s="125" t="str">
        <f t="shared" si="16"/>
        <v/>
      </c>
    </row>
    <row r="530" spans="1:7" customFormat="1" x14ac:dyDescent="0.25">
      <c r="A530" s="109" t="s">
        <v>1138</v>
      </c>
      <c r="B530" s="110" t="s">
        <v>643</v>
      </c>
      <c r="C530" s="123" t="s">
        <v>13</v>
      </c>
      <c r="D530" s="124" t="s">
        <v>13</v>
      </c>
      <c r="E530" s="112"/>
      <c r="F530" s="125" t="str">
        <f t="shared" si="15"/>
        <v/>
      </c>
      <c r="G530" s="125" t="str">
        <f t="shared" si="16"/>
        <v/>
      </c>
    </row>
    <row r="531" spans="1:7" customFormat="1" x14ac:dyDescent="0.25">
      <c r="A531" s="109" t="s">
        <v>1139</v>
      </c>
      <c r="B531" s="110" t="s">
        <v>643</v>
      </c>
      <c r="C531" s="123" t="s">
        <v>13</v>
      </c>
      <c r="D531" s="124" t="s">
        <v>13</v>
      </c>
      <c r="E531" s="112"/>
      <c r="F531" s="125" t="str">
        <f t="shared" si="15"/>
        <v/>
      </c>
      <c r="G531" s="125" t="str">
        <f t="shared" si="16"/>
        <v/>
      </c>
    </row>
    <row r="532" spans="1:7" customFormat="1" x14ac:dyDescent="0.25">
      <c r="A532" s="109" t="s">
        <v>1140</v>
      </c>
      <c r="B532" s="110" t="s">
        <v>643</v>
      </c>
      <c r="C532" s="123" t="s">
        <v>13</v>
      </c>
      <c r="D532" s="124" t="s">
        <v>13</v>
      </c>
      <c r="E532" s="112"/>
      <c r="F532" s="125" t="str">
        <f t="shared" si="15"/>
        <v/>
      </c>
      <c r="G532" s="125" t="str">
        <f t="shared" si="16"/>
        <v/>
      </c>
    </row>
    <row r="533" spans="1:7" customFormat="1" x14ac:dyDescent="0.25">
      <c r="A533" s="109" t="s">
        <v>1141</v>
      </c>
      <c r="B533" s="110" t="s">
        <v>643</v>
      </c>
      <c r="C533" s="123" t="s">
        <v>13</v>
      </c>
      <c r="D533" s="124" t="s">
        <v>13</v>
      </c>
      <c r="E533" s="112"/>
      <c r="F533" s="125" t="str">
        <f t="shared" si="15"/>
        <v/>
      </c>
      <c r="G533" s="125" t="str">
        <f t="shared" si="16"/>
        <v/>
      </c>
    </row>
    <row r="534" spans="1:7" customFormat="1" x14ac:dyDescent="0.25">
      <c r="A534" s="109" t="s">
        <v>1142</v>
      </c>
      <c r="B534" s="110" t="s">
        <v>643</v>
      </c>
      <c r="C534" s="123" t="s">
        <v>13</v>
      </c>
      <c r="D534" s="124" t="s">
        <v>13</v>
      </c>
      <c r="E534" s="112"/>
      <c r="F534" s="125" t="str">
        <f t="shared" si="15"/>
        <v/>
      </c>
      <c r="G534" s="125" t="str">
        <f t="shared" si="16"/>
        <v/>
      </c>
    </row>
    <row r="535" spans="1:7" customFormat="1" x14ac:dyDescent="0.25">
      <c r="A535" s="109" t="s">
        <v>1143</v>
      </c>
      <c r="B535" s="110" t="s">
        <v>643</v>
      </c>
      <c r="C535" s="123" t="s">
        <v>13</v>
      </c>
      <c r="D535" s="124" t="s">
        <v>13</v>
      </c>
      <c r="E535" s="112"/>
      <c r="F535" s="125" t="str">
        <f t="shared" si="15"/>
        <v/>
      </c>
      <c r="G535" s="125" t="str">
        <f t="shared" si="16"/>
        <v/>
      </c>
    </row>
    <row r="536" spans="1:7" customFormat="1" x14ac:dyDescent="0.25">
      <c r="A536" s="109" t="s">
        <v>1144</v>
      </c>
      <c r="B536" s="110" t="s">
        <v>643</v>
      </c>
      <c r="C536" s="123" t="s">
        <v>13</v>
      </c>
      <c r="D536" s="124" t="s">
        <v>13</v>
      </c>
      <c r="E536" s="112"/>
      <c r="F536" s="125" t="str">
        <f t="shared" si="15"/>
        <v/>
      </c>
      <c r="G536" s="125" t="str">
        <f t="shared" si="16"/>
        <v/>
      </c>
    </row>
    <row r="537" spans="1:7" customFormat="1" x14ac:dyDescent="0.25">
      <c r="A537" s="109" t="s">
        <v>1145</v>
      </c>
      <c r="B537" s="110" t="s">
        <v>643</v>
      </c>
      <c r="C537" s="123" t="s">
        <v>13</v>
      </c>
      <c r="D537" s="124" t="s">
        <v>13</v>
      </c>
      <c r="E537" s="112"/>
      <c r="F537" s="125" t="str">
        <f t="shared" si="15"/>
        <v/>
      </c>
      <c r="G537" s="125" t="str">
        <f t="shared" si="16"/>
        <v/>
      </c>
    </row>
    <row r="538" spans="1:7" customFormat="1" x14ac:dyDescent="0.25">
      <c r="A538" s="109" t="s">
        <v>1146</v>
      </c>
      <c r="B538" s="110" t="s">
        <v>643</v>
      </c>
      <c r="C538" s="123" t="s">
        <v>13</v>
      </c>
      <c r="D538" s="124" t="s">
        <v>13</v>
      </c>
      <c r="E538" s="112"/>
      <c r="F538" s="125" t="str">
        <f t="shared" si="15"/>
        <v/>
      </c>
      <c r="G538" s="125" t="str">
        <f t="shared" si="16"/>
        <v/>
      </c>
    </row>
    <row r="539" spans="1:7" customFormat="1" x14ac:dyDescent="0.25">
      <c r="A539" s="109" t="s">
        <v>1147</v>
      </c>
      <c r="B539" s="110" t="s">
        <v>643</v>
      </c>
      <c r="C539" s="123" t="s">
        <v>13</v>
      </c>
      <c r="D539" s="124" t="s">
        <v>13</v>
      </c>
      <c r="E539" s="112"/>
      <c r="F539" s="125" t="str">
        <f t="shared" si="15"/>
        <v/>
      </c>
      <c r="G539" s="125" t="str">
        <f t="shared" si="16"/>
        <v/>
      </c>
    </row>
    <row r="540" spans="1:7" customFormat="1" x14ac:dyDescent="0.25">
      <c r="A540" s="109" t="s">
        <v>1148</v>
      </c>
      <c r="B540" s="110" t="s">
        <v>643</v>
      </c>
      <c r="C540" s="123" t="s">
        <v>13</v>
      </c>
      <c r="D540" s="124" t="s">
        <v>13</v>
      </c>
      <c r="E540" s="112"/>
      <c r="F540" s="125" t="str">
        <f t="shared" si="15"/>
        <v/>
      </c>
      <c r="G540" s="125" t="str">
        <f t="shared" si="16"/>
        <v/>
      </c>
    </row>
    <row r="541" spans="1:7" customFormat="1" x14ac:dyDescent="0.25">
      <c r="A541" s="109" t="s">
        <v>1149</v>
      </c>
      <c r="B541" s="110" t="s">
        <v>643</v>
      </c>
      <c r="C541" s="123" t="s">
        <v>13</v>
      </c>
      <c r="D541" s="124" t="s">
        <v>13</v>
      </c>
      <c r="E541" s="112"/>
      <c r="F541" s="125" t="str">
        <f t="shared" si="15"/>
        <v/>
      </c>
      <c r="G541" s="125" t="str">
        <f t="shared" si="16"/>
        <v/>
      </c>
    </row>
    <row r="542" spans="1:7" customFormat="1" x14ac:dyDescent="0.25">
      <c r="A542" s="109" t="s">
        <v>1150</v>
      </c>
      <c r="B542" s="110" t="s">
        <v>643</v>
      </c>
      <c r="C542" s="123" t="s">
        <v>13</v>
      </c>
      <c r="D542" s="124" t="s">
        <v>13</v>
      </c>
      <c r="E542" s="112"/>
      <c r="F542" s="125" t="str">
        <f t="shared" si="15"/>
        <v/>
      </c>
      <c r="G542" s="125" t="str">
        <f t="shared" si="16"/>
        <v/>
      </c>
    </row>
    <row r="543" spans="1:7" customFormat="1" x14ac:dyDescent="0.25">
      <c r="A543" s="109" t="s">
        <v>1151</v>
      </c>
      <c r="B543" s="110" t="s">
        <v>880</v>
      </c>
      <c r="C543" s="123" t="s">
        <v>13</v>
      </c>
      <c r="D543" s="124" t="s">
        <v>13</v>
      </c>
      <c r="E543" s="112"/>
      <c r="F543" s="125" t="str">
        <f t="shared" si="15"/>
        <v/>
      </c>
      <c r="G543" s="125" t="str">
        <f t="shared" si="16"/>
        <v/>
      </c>
    </row>
    <row r="544" spans="1:7" customFormat="1" x14ac:dyDescent="0.25">
      <c r="A544" s="109" t="s">
        <v>1152</v>
      </c>
      <c r="B544" s="110" t="s">
        <v>79</v>
      </c>
      <c r="C544" s="123">
        <f>SUM(C526:C543)</f>
        <v>0</v>
      </c>
      <c r="D544" s="124">
        <f>SUM(D526:D543)</f>
        <v>0</v>
      </c>
      <c r="E544" s="112"/>
      <c r="F544" s="84">
        <f>SUM(F526:F543)</f>
        <v>0</v>
      </c>
      <c r="G544" s="84">
        <f>SUM(G526:G543)</f>
        <v>0</v>
      </c>
    </row>
    <row r="545" spans="1:7" customFormat="1" x14ac:dyDescent="0.25">
      <c r="A545" s="109" t="s">
        <v>1153</v>
      </c>
      <c r="B545" s="110"/>
      <c r="C545" s="111"/>
      <c r="D545" s="111"/>
      <c r="E545" s="112"/>
      <c r="F545" s="112"/>
      <c r="G545" s="112"/>
    </row>
    <row r="546" spans="1:7" customFormat="1" x14ac:dyDescent="0.25">
      <c r="A546" s="109" t="s">
        <v>1154</v>
      </c>
      <c r="B546" s="110"/>
      <c r="C546" s="111"/>
      <c r="D546" s="111"/>
      <c r="E546" s="112"/>
      <c r="F546" s="112"/>
      <c r="G546" s="112"/>
    </row>
    <row r="547" spans="1:7" customFormat="1" x14ac:dyDescent="0.25">
      <c r="A547" s="109" t="s">
        <v>1155</v>
      </c>
      <c r="B547" s="110"/>
      <c r="C547" s="111"/>
      <c r="D547" s="111"/>
      <c r="E547" s="112"/>
      <c r="F547" s="112"/>
      <c r="G547" s="112"/>
    </row>
    <row r="548" spans="1:7" customFormat="1" x14ac:dyDescent="0.25">
      <c r="A548" s="150"/>
      <c r="B548" s="150" t="s">
        <v>1156</v>
      </c>
      <c r="C548" s="150" t="s">
        <v>41</v>
      </c>
      <c r="D548" s="150" t="s">
        <v>1132</v>
      </c>
      <c r="E548" s="150"/>
      <c r="F548" s="150" t="s">
        <v>545</v>
      </c>
      <c r="G548" s="150" t="s">
        <v>1133</v>
      </c>
    </row>
    <row r="549" spans="1:7" customFormat="1" x14ac:dyDescent="0.25">
      <c r="A549" s="109" t="s">
        <v>1157</v>
      </c>
      <c r="B549" s="110" t="s">
        <v>643</v>
      </c>
      <c r="C549" s="123" t="s">
        <v>13</v>
      </c>
      <c r="D549" s="124" t="s">
        <v>13</v>
      </c>
      <c r="E549" s="112"/>
      <c r="F549" s="125" t="str">
        <f>IF($C$567=0,"",IF(C549="[for completion]","",IF(C549="","",C549/$C$567)))</f>
        <v/>
      </c>
      <c r="G549" s="125" t="str">
        <f>IF($D$567=0,"",IF(D549="[for completion]","",IF(D549="","",D549/$D$567)))</f>
        <v/>
      </c>
    </row>
    <row r="550" spans="1:7" customFormat="1" x14ac:dyDescent="0.25">
      <c r="A550" s="109" t="s">
        <v>1158</v>
      </c>
      <c r="B550" s="110" t="s">
        <v>643</v>
      </c>
      <c r="C550" s="123" t="s">
        <v>13</v>
      </c>
      <c r="D550" s="124" t="s">
        <v>13</v>
      </c>
      <c r="E550" s="112"/>
      <c r="F550" s="125" t="str">
        <f t="shared" ref="F550:F566" si="17">IF($C$567=0,"",IF(C550="[for completion]","",IF(C550="","",C550/$C$567)))</f>
        <v/>
      </c>
      <c r="G550" s="125" t="str">
        <f t="shared" ref="G550:G566" si="18">IF($D$567=0,"",IF(D550="[for completion]","",IF(D550="","",D550/$D$567)))</f>
        <v/>
      </c>
    </row>
    <row r="551" spans="1:7" customFormat="1" x14ac:dyDescent="0.25">
      <c r="A551" s="109" t="s">
        <v>1159</v>
      </c>
      <c r="B551" s="110" t="s">
        <v>643</v>
      </c>
      <c r="C551" s="123" t="s">
        <v>13</v>
      </c>
      <c r="D551" s="124" t="s">
        <v>13</v>
      </c>
      <c r="E551" s="112"/>
      <c r="F551" s="125" t="str">
        <f t="shared" si="17"/>
        <v/>
      </c>
      <c r="G551" s="125" t="str">
        <f t="shared" si="18"/>
        <v/>
      </c>
    </row>
    <row r="552" spans="1:7" customFormat="1" x14ac:dyDescent="0.25">
      <c r="A552" s="109" t="s">
        <v>1160</v>
      </c>
      <c r="B552" s="110" t="s">
        <v>643</v>
      </c>
      <c r="C552" s="123" t="s">
        <v>13</v>
      </c>
      <c r="D552" s="124" t="s">
        <v>13</v>
      </c>
      <c r="E552" s="112"/>
      <c r="F552" s="125" t="str">
        <f t="shared" si="17"/>
        <v/>
      </c>
      <c r="G552" s="125" t="str">
        <f t="shared" si="18"/>
        <v/>
      </c>
    </row>
    <row r="553" spans="1:7" customFormat="1" x14ac:dyDescent="0.25">
      <c r="A553" s="109" t="s">
        <v>1161</v>
      </c>
      <c r="B553" s="110" t="s">
        <v>643</v>
      </c>
      <c r="C553" s="123" t="s">
        <v>13</v>
      </c>
      <c r="D553" s="124" t="s">
        <v>13</v>
      </c>
      <c r="E553" s="112"/>
      <c r="F553" s="125" t="str">
        <f t="shared" si="17"/>
        <v/>
      </c>
      <c r="G553" s="125" t="str">
        <f t="shared" si="18"/>
        <v/>
      </c>
    </row>
    <row r="554" spans="1:7" customFormat="1" x14ac:dyDescent="0.25">
      <c r="A554" s="109" t="s">
        <v>1162</v>
      </c>
      <c r="B554" s="110" t="s">
        <v>643</v>
      </c>
      <c r="C554" s="123" t="s">
        <v>13</v>
      </c>
      <c r="D554" s="124" t="s">
        <v>13</v>
      </c>
      <c r="E554" s="112"/>
      <c r="F554" s="125" t="str">
        <f t="shared" si="17"/>
        <v/>
      </c>
      <c r="G554" s="125" t="str">
        <f t="shared" si="18"/>
        <v/>
      </c>
    </row>
    <row r="555" spans="1:7" customFormat="1" x14ac:dyDescent="0.25">
      <c r="A555" s="109" t="s">
        <v>1163</v>
      </c>
      <c r="B555" s="122" t="s">
        <v>643</v>
      </c>
      <c r="C555" s="123" t="s">
        <v>13</v>
      </c>
      <c r="D555" s="124" t="s">
        <v>13</v>
      </c>
      <c r="E555" s="112"/>
      <c r="F555" s="125" t="str">
        <f t="shared" si="17"/>
        <v/>
      </c>
      <c r="G555" s="125" t="str">
        <f t="shared" si="18"/>
        <v/>
      </c>
    </row>
    <row r="556" spans="1:7" customFormat="1" x14ac:dyDescent="0.25">
      <c r="A556" s="109" t="s">
        <v>1164</v>
      </c>
      <c r="B556" s="110" t="s">
        <v>643</v>
      </c>
      <c r="C556" s="123" t="s">
        <v>13</v>
      </c>
      <c r="D556" s="124" t="s">
        <v>13</v>
      </c>
      <c r="E556" s="112"/>
      <c r="F556" s="125" t="str">
        <f t="shared" si="17"/>
        <v/>
      </c>
      <c r="G556" s="125" t="str">
        <f t="shared" si="18"/>
        <v/>
      </c>
    </row>
    <row r="557" spans="1:7" customFormat="1" x14ac:dyDescent="0.25">
      <c r="A557" s="109" t="s">
        <v>1165</v>
      </c>
      <c r="B557" s="110" t="s">
        <v>643</v>
      </c>
      <c r="C557" s="123" t="s">
        <v>13</v>
      </c>
      <c r="D557" s="124" t="s">
        <v>13</v>
      </c>
      <c r="E557" s="112"/>
      <c r="F557" s="125" t="str">
        <f t="shared" si="17"/>
        <v/>
      </c>
      <c r="G557" s="125" t="str">
        <f t="shared" si="18"/>
        <v/>
      </c>
    </row>
    <row r="558" spans="1:7" customFormat="1" x14ac:dyDescent="0.25">
      <c r="A558" s="109" t="s">
        <v>1166</v>
      </c>
      <c r="B558" s="110" t="s">
        <v>643</v>
      </c>
      <c r="C558" s="123" t="s">
        <v>13</v>
      </c>
      <c r="D558" s="124" t="s">
        <v>13</v>
      </c>
      <c r="E558" s="112"/>
      <c r="F558" s="125" t="str">
        <f t="shared" si="17"/>
        <v/>
      </c>
      <c r="G558" s="125" t="str">
        <f t="shared" si="18"/>
        <v/>
      </c>
    </row>
    <row r="559" spans="1:7" customFormat="1" x14ac:dyDescent="0.25">
      <c r="A559" s="109" t="s">
        <v>1167</v>
      </c>
      <c r="B559" s="110" t="s">
        <v>643</v>
      </c>
      <c r="C559" s="123" t="s">
        <v>13</v>
      </c>
      <c r="D559" s="124" t="s">
        <v>13</v>
      </c>
      <c r="E559" s="112"/>
      <c r="F559" s="125" t="str">
        <f t="shared" si="17"/>
        <v/>
      </c>
      <c r="G559" s="125" t="str">
        <f t="shared" si="18"/>
        <v/>
      </c>
    </row>
    <row r="560" spans="1:7" customFormat="1" x14ac:dyDescent="0.25">
      <c r="A560" s="109" t="s">
        <v>1168</v>
      </c>
      <c r="B560" s="110" t="s">
        <v>643</v>
      </c>
      <c r="C560" s="123" t="s">
        <v>13</v>
      </c>
      <c r="D560" s="124" t="s">
        <v>13</v>
      </c>
      <c r="E560" s="112"/>
      <c r="F560" s="125" t="str">
        <f t="shared" si="17"/>
        <v/>
      </c>
      <c r="G560" s="125" t="str">
        <f t="shared" si="18"/>
        <v/>
      </c>
    </row>
    <row r="561" spans="1:7" customFormat="1" x14ac:dyDescent="0.25">
      <c r="A561" s="109" t="s">
        <v>1169</v>
      </c>
      <c r="B561" s="110" t="s">
        <v>643</v>
      </c>
      <c r="C561" s="123" t="s">
        <v>13</v>
      </c>
      <c r="D561" s="124" t="s">
        <v>13</v>
      </c>
      <c r="E561" s="112"/>
      <c r="F561" s="125" t="str">
        <f t="shared" si="17"/>
        <v/>
      </c>
      <c r="G561" s="125" t="str">
        <f t="shared" si="18"/>
        <v/>
      </c>
    </row>
    <row r="562" spans="1:7" customFormat="1" x14ac:dyDescent="0.25">
      <c r="A562" s="109" t="s">
        <v>1170</v>
      </c>
      <c r="B562" s="110" t="s">
        <v>643</v>
      </c>
      <c r="C562" s="123" t="s">
        <v>13</v>
      </c>
      <c r="D562" s="124" t="s">
        <v>13</v>
      </c>
      <c r="E562" s="112"/>
      <c r="F562" s="125" t="str">
        <f t="shared" si="17"/>
        <v/>
      </c>
      <c r="G562" s="125" t="str">
        <f t="shared" si="18"/>
        <v/>
      </c>
    </row>
    <row r="563" spans="1:7" customFormat="1" x14ac:dyDescent="0.25">
      <c r="A563" s="109" t="s">
        <v>1171</v>
      </c>
      <c r="B563" s="110" t="s">
        <v>643</v>
      </c>
      <c r="C563" s="123" t="s">
        <v>13</v>
      </c>
      <c r="D563" s="124" t="s">
        <v>13</v>
      </c>
      <c r="E563" s="112"/>
      <c r="F563" s="125" t="str">
        <f t="shared" si="17"/>
        <v/>
      </c>
      <c r="G563" s="125" t="str">
        <f t="shared" si="18"/>
        <v/>
      </c>
    </row>
    <row r="564" spans="1:7" customFormat="1" x14ac:dyDescent="0.25">
      <c r="A564" s="109" t="s">
        <v>1172</v>
      </c>
      <c r="B564" s="110" t="s">
        <v>643</v>
      </c>
      <c r="C564" s="123" t="s">
        <v>13</v>
      </c>
      <c r="D564" s="124" t="s">
        <v>13</v>
      </c>
      <c r="E564" s="112"/>
      <c r="F564" s="125" t="str">
        <f t="shared" si="17"/>
        <v/>
      </c>
      <c r="G564" s="125" t="str">
        <f t="shared" si="18"/>
        <v/>
      </c>
    </row>
    <row r="565" spans="1:7" customFormat="1" x14ac:dyDescent="0.25">
      <c r="A565" s="109" t="s">
        <v>1173</v>
      </c>
      <c r="B565" s="110" t="s">
        <v>643</v>
      </c>
      <c r="C565" s="123" t="s">
        <v>13</v>
      </c>
      <c r="D565" s="124" t="s">
        <v>13</v>
      </c>
      <c r="E565" s="112"/>
      <c r="F565" s="125" t="str">
        <f t="shared" si="17"/>
        <v/>
      </c>
      <c r="G565" s="125" t="str">
        <f t="shared" si="18"/>
        <v/>
      </c>
    </row>
    <row r="566" spans="1:7" customFormat="1" x14ac:dyDescent="0.25">
      <c r="A566" s="109" t="s">
        <v>1174</v>
      </c>
      <c r="B566" s="110" t="s">
        <v>880</v>
      </c>
      <c r="C566" s="123" t="s">
        <v>13</v>
      </c>
      <c r="D566" s="124" t="s">
        <v>13</v>
      </c>
      <c r="E566" s="112"/>
      <c r="F566" s="125" t="str">
        <f t="shared" si="17"/>
        <v/>
      </c>
      <c r="G566" s="125" t="str">
        <f t="shared" si="18"/>
        <v/>
      </c>
    </row>
    <row r="567" spans="1:7" customFormat="1" x14ac:dyDescent="0.25">
      <c r="A567" s="109" t="s">
        <v>1175</v>
      </c>
      <c r="B567" s="110" t="s">
        <v>79</v>
      </c>
      <c r="C567" s="123">
        <f>SUM(C549:C566)</f>
        <v>0</v>
      </c>
      <c r="D567" s="124">
        <f>SUM(D549:D566)</f>
        <v>0</v>
      </c>
      <c r="E567" s="112"/>
      <c r="F567" s="84">
        <f>SUM(F549:F566)</f>
        <v>0</v>
      </c>
      <c r="G567" s="84">
        <f>SUM(G549:G566)</f>
        <v>0</v>
      </c>
    </row>
    <row r="568" spans="1:7" customFormat="1" x14ac:dyDescent="0.25">
      <c r="A568" s="109" t="s">
        <v>1176</v>
      </c>
      <c r="B568" s="110"/>
      <c r="C568" s="111"/>
      <c r="D568" s="111"/>
      <c r="E568" s="112"/>
      <c r="F568" s="112"/>
      <c r="G568" s="112"/>
    </row>
    <row r="569" spans="1:7" customFormat="1" x14ac:dyDescent="0.25">
      <c r="A569" s="109" t="s">
        <v>1177</v>
      </c>
      <c r="B569" s="110"/>
      <c r="C569" s="111"/>
      <c r="D569" s="111"/>
      <c r="E569" s="112"/>
      <c r="F569" s="112"/>
      <c r="G569" s="112"/>
    </row>
    <row r="570" spans="1:7" customFormat="1" x14ac:dyDescent="0.25">
      <c r="A570" s="109" t="s">
        <v>1178</v>
      </c>
      <c r="B570" s="110"/>
      <c r="C570" s="111"/>
      <c r="D570" s="111"/>
      <c r="E570" s="112"/>
      <c r="F570" s="112"/>
      <c r="G570" s="112"/>
    </row>
    <row r="571" spans="1:7" customFormat="1" x14ac:dyDescent="0.25">
      <c r="A571" s="150"/>
      <c r="B571" s="150" t="s">
        <v>1179</v>
      </c>
      <c r="C571" s="150" t="s">
        <v>41</v>
      </c>
      <c r="D571" s="150" t="s">
        <v>1132</v>
      </c>
      <c r="E571" s="150"/>
      <c r="F571" s="150" t="s">
        <v>545</v>
      </c>
      <c r="G571" s="150" t="s">
        <v>1133</v>
      </c>
    </row>
    <row r="572" spans="1:7" customFormat="1" x14ac:dyDescent="0.25">
      <c r="A572" s="109" t="s">
        <v>1180</v>
      </c>
      <c r="B572" s="114" t="s">
        <v>910</v>
      </c>
      <c r="C572" s="123" t="s">
        <v>13</v>
      </c>
      <c r="D572" s="124" t="s">
        <v>13</v>
      </c>
      <c r="E572" s="112"/>
      <c r="F572" s="125" t="str">
        <f>IF($C$585=0,"",IF(C572="[for completion]","",IF(C572="","",C572/$C$585)))</f>
        <v/>
      </c>
      <c r="G572" s="125" t="str">
        <f>IF($D$585=0,"",IF(D572="[for completion]","",IF(D572="","",D572/$D$585)))</f>
        <v/>
      </c>
    </row>
    <row r="573" spans="1:7" customFormat="1" x14ac:dyDescent="0.25">
      <c r="A573" s="109" t="s">
        <v>1181</v>
      </c>
      <c r="B573" s="114" t="s">
        <v>912</v>
      </c>
      <c r="C573" s="123" t="s">
        <v>13</v>
      </c>
      <c r="D573" s="124" t="s">
        <v>13</v>
      </c>
      <c r="E573" s="112"/>
      <c r="F573" s="125" t="str">
        <f>IF($C$585=0,"",IF(C573="[for completion]","",IF(C573="","",C573/$C$585)))</f>
        <v/>
      </c>
      <c r="G573" s="125" t="str">
        <f>IF($D$585=0,"",IF(D573="[for completion]","",IF(D573="","",D573/$D$585)))</f>
        <v/>
      </c>
    </row>
    <row r="574" spans="1:7" customFormat="1" x14ac:dyDescent="0.25">
      <c r="A574" s="109" t="s">
        <v>1182</v>
      </c>
      <c r="B574" s="114" t="s">
        <v>914</v>
      </c>
      <c r="C574" s="123" t="s">
        <v>13</v>
      </c>
      <c r="D574" s="124" t="s">
        <v>13</v>
      </c>
      <c r="E574" s="112"/>
      <c r="F574" s="125" t="str">
        <f>IF($C$585=0,"",IF(C574="[for completion]","",IF(C574="","",C574/$C$585)))</f>
        <v/>
      </c>
      <c r="G574" s="125" t="str">
        <f>IF($D$585=0,"",IF(D574="[for completion]","",IF(D574="","",D574/$D$585)))</f>
        <v/>
      </c>
    </row>
    <row r="575" spans="1:7" customFormat="1" x14ac:dyDescent="0.25">
      <c r="A575" s="109" t="s">
        <v>1183</v>
      </c>
      <c r="B575" s="114" t="s">
        <v>916</v>
      </c>
      <c r="C575" s="123" t="s">
        <v>13</v>
      </c>
      <c r="D575" s="124" t="s">
        <v>13</v>
      </c>
      <c r="E575" s="112"/>
      <c r="F575" s="125" t="str">
        <f>IF($C$585=0,"",IF(C575="[for completion]","",IF(C575="","",C575/$C$585)))</f>
        <v/>
      </c>
      <c r="G575" s="125" t="str">
        <f>IF($D$585=0,"",IF(D575="[for completion]","",IF(D575="","",D575/$D$585)))</f>
        <v/>
      </c>
    </row>
    <row r="576" spans="1:7" customFormat="1" x14ac:dyDescent="0.25">
      <c r="A576" s="109" t="s">
        <v>1184</v>
      </c>
      <c r="B576" s="114" t="s">
        <v>918</v>
      </c>
      <c r="C576" s="123" t="s">
        <v>13</v>
      </c>
      <c r="D576" s="124" t="s">
        <v>13</v>
      </c>
      <c r="E576" s="112"/>
      <c r="F576" s="125" t="str">
        <f>IF($C$585=0,"",IF(C576="[for completion]","",IF(C576="","",C576/$C$585)))</f>
        <v/>
      </c>
      <c r="G576" s="125" t="str">
        <f>IF($D$585=0,"",IF(D576="[for completion]","",IF(D576="","",D576/$D$585)))</f>
        <v/>
      </c>
    </row>
    <row r="577" spans="1:7" customFormat="1" x14ac:dyDescent="0.25">
      <c r="A577" s="109" t="s">
        <v>1185</v>
      </c>
      <c r="B577" s="114" t="s">
        <v>920</v>
      </c>
      <c r="C577" s="123" t="s">
        <v>13</v>
      </c>
      <c r="D577" s="124" t="s">
        <v>13</v>
      </c>
      <c r="E577" s="112"/>
      <c r="F577" s="125" t="str">
        <f t="shared" ref="F577:F584" si="19">IF($C$585=0,"",IF(C577="[for completion]","",IF(C577="","",C577/$C$585)))</f>
        <v/>
      </c>
      <c r="G577" s="125" t="str">
        <f t="shared" ref="G577:G584" si="20">IF($D$585=0,"",IF(D577="[for completion]","",IF(D577="","",D577/$D$585)))</f>
        <v/>
      </c>
    </row>
    <row r="578" spans="1:7" customFormat="1" x14ac:dyDescent="0.25">
      <c r="A578" s="109" t="s">
        <v>1186</v>
      </c>
      <c r="B578" s="114" t="s">
        <v>922</v>
      </c>
      <c r="C578" s="123" t="s">
        <v>13</v>
      </c>
      <c r="D578" s="124" t="s">
        <v>13</v>
      </c>
      <c r="E578" s="112"/>
      <c r="F578" s="125" t="str">
        <f t="shared" si="19"/>
        <v/>
      </c>
      <c r="G578" s="125" t="str">
        <f t="shared" si="20"/>
        <v/>
      </c>
    </row>
    <row r="579" spans="1:7" customFormat="1" x14ac:dyDescent="0.25">
      <c r="A579" s="109" t="s">
        <v>1187</v>
      </c>
      <c r="B579" s="114" t="s">
        <v>924</v>
      </c>
      <c r="C579" s="123" t="s">
        <v>13</v>
      </c>
      <c r="D579" s="124" t="s">
        <v>13</v>
      </c>
      <c r="E579" s="112"/>
      <c r="F579" s="125" t="str">
        <f t="shared" si="19"/>
        <v/>
      </c>
      <c r="G579" s="125" t="str">
        <f t="shared" si="20"/>
        <v/>
      </c>
    </row>
    <row r="580" spans="1:7" customFormat="1" x14ac:dyDescent="0.25">
      <c r="A580" s="109" t="s">
        <v>1188</v>
      </c>
      <c r="B580" s="114" t="s">
        <v>926</v>
      </c>
      <c r="C580" s="82" t="s">
        <v>13</v>
      </c>
      <c r="D580" s="109" t="s">
        <v>13</v>
      </c>
      <c r="E580" s="115"/>
      <c r="F580" s="126" t="str">
        <f t="shared" si="19"/>
        <v/>
      </c>
      <c r="G580" s="126" t="str">
        <f t="shared" si="20"/>
        <v/>
      </c>
    </row>
    <row r="581" spans="1:7" customFormat="1" x14ac:dyDescent="0.25">
      <c r="A581" s="109" t="s">
        <v>1189</v>
      </c>
      <c r="B581" s="109" t="s">
        <v>928</v>
      </c>
      <c r="C581" s="82" t="s">
        <v>13</v>
      </c>
      <c r="D581" s="109" t="s">
        <v>13</v>
      </c>
      <c r="E581" s="57"/>
      <c r="F581" s="126" t="str">
        <f t="shared" si="19"/>
        <v/>
      </c>
      <c r="G581" s="126" t="str">
        <f t="shared" si="20"/>
        <v/>
      </c>
    </row>
    <row r="582" spans="1:7" customFormat="1" x14ac:dyDescent="0.25">
      <c r="A582" s="109" t="s">
        <v>1190</v>
      </c>
      <c r="B582" s="109" t="s">
        <v>930</v>
      </c>
      <c r="C582" s="82" t="s">
        <v>13</v>
      </c>
      <c r="D582" s="109" t="s">
        <v>13</v>
      </c>
      <c r="E582" s="57"/>
      <c r="F582" s="126" t="str">
        <f t="shared" si="19"/>
        <v/>
      </c>
      <c r="G582" s="126" t="str">
        <f t="shared" si="20"/>
        <v/>
      </c>
    </row>
    <row r="583" spans="1:7" customFormat="1" x14ac:dyDescent="0.25">
      <c r="A583" s="109" t="s">
        <v>1191</v>
      </c>
      <c r="B583" s="114" t="s">
        <v>932</v>
      </c>
      <c r="C583" s="82" t="s">
        <v>13</v>
      </c>
      <c r="D583" s="109" t="s">
        <v>13</v>
      </c>
      <c r="E583" s="115"/>
      <c r="F583" s="126" t="str">
        <f t="shared" si="19"/>
        <v/>
      </c>
      <c r="G583" s="126" t="str">
        <f t="shared" si="20"/>
        <v/>
      </c>
    </row>
    <row r="584" spans="1:7" customFormat="1" x14ac:dyDescent="0.25">
      <c r="A584" s="109" t="s">
        <v>1192</v>
      </c>
      <c r="B584" s="109" t="s">
        <v>880</v>
      </c>
      <c r="C584" s="119" t="s">
        <v>13</v>
      </c>
      <c r="D584" s="127" t="s">
        <v>13</v>
      </c>
      <c r="E584" s="115"/>
      <c r="F584" s="126" t="str">
        <f t="shared" si="19"/>
        <v/>
      </c>
      <c r="G584" s="126" t="str">
        <f t="shared" si="20"/>
        <v/>
      </c>
    </row>
    <row r="585" spans="1:7" customFormat="1" x14ac:dyDescent="0.25">
      <c r="A585" s="109" t="s">
        <v>1193</v>
      </c>
      <c r="B585" s="114" t="s">
        <v>79</v>
      </c>
      <c r="C585" s="119">
        <f>SUM(C572:C584)</f>
        <v>0</v>
      </c>
      <c r="D585" s="127">
        <f>SUM(D572:D584)</f>
        <v>0</v>
      </c>
      <c r="E585" s="115"/>
      <c r="F585" s="84">
        <f>SUM(F572:F584)</f>
        <v>0</v>
      </c>
      <c r="G585" s="84">
        <f>SUM(G572:G584)</f>
        <v>0</v>
      </c>
    </row>
    <row r="586" spans="1:7" customFormat="1" x14ac:dyDescent="0.25">
      <c r="A586" s="109" t="s">
        <v>1194</v>
      </c>
      <c r="B586" s="114"/>
      <c r="C586" s="119"/>
      <c r="D586" s="127"/>
      <c r="E586" s="115"/>
      <c r="F586" s="126"/>
      <c r="G586" s="126"/>
    </row>
    <row r="587" spans="1:7" customFormat="1" x14ac:dyDescent="0.25">
      <c r="A587" s="109" t="s">
        <v>1195</v>
      </c>
      <c r="B587" s="114"/>
      <c r="C587" s="119"/>
      <c r="D587" s="127"/>
      <c r="E587" s="115"/>
      <c r="F587" s="126"/>
      <c r="G587" s="126"/>
    </row>
    <row r="588" spans="1:7" customFormat="1" x14ac:dyDescent="0.25">
      <c r="A588" s="109" t="s">
        <v>1196</v>
      </c>
      <c r="B588" s="114"/>
      <c r="C588" s="119"/>
      <c r="D588" s="127"/>
      <c r="E588" s="115"/>
      <c r="F588" s="126"/>
      <c r="G588" s="126"/>
    </row>
    <row r="589" spans="1:7" customFormat="1" x14ac:dyDescent="0.25">
      <c r="A589" s="109" t="s">
        <v>1197</v>
      </c>
      <c r="B589" s="114"/>
      <c r="C589" s="119"/>
      <c r="D589" s="127"/>
      <c r="E589" s="115"/>
      <c r="F589" s="126"/>
      <c r="G589" s="126"/>
    </row>
    <row r="590" spans="1:7" customFormat="1" x14ac:dyDescent="0.25">
      <c r="A590" s="109" t="s">
        <v>1198</v>
      </c>
      <c r="B590" s="114"/>
      <c r="C590" s="119"/>
      <c r="D590" s="127"/>
      <c r="E590" s="115"/>
      <c r="F590" s="126"/>
      <c r="G590" s="126"/>
    </row>
    <row r="591" spans="1:7" customFormat="1" x14ac:dyDescent="0.25">
      <c r="A591" s="109" t="s">
        <v>1199</v>
      </c>
      <c r="B591" s="114"/>
      <c r="C591" s="119"/>
      <c r="D591" s="127"/>
      <c r="E591" s="115"/>
      <c r="F591" s="126" t="str">
        <f>IF($C$585=0,"",IF(C591="[for completion]","",IF(C591="","",C591/$C$585)))</f>
        <v/>
      </c>
      <c r="G591" s="126" t="str">
        <f>IF($D$585=0,"",IF(D591="[for completion]","",IF(D591="","",D591/$D$585)))</f>
        <v/>
      </c>
    </row>
    <row r="592" spans="1:7" customFormat="1" x14ac:dyDescent="0.25">
      <c r="A592" s="109" t="s">
        <v>1200</v>
      </c>
      <c r="B592" s="57"/>
      <c r="C592" s="57"/>
      <c r="D592" s="57"/>
      <c r="E592" s="57"/>
      <c r="F592" s="57"/>
      <c r="G592" s="57"/>
    </row>
    <row r="593" spans="1:9" customFormat="1" x14ac:dyDescent="0.25">
      <c r="A593" s="109" t="s">
        <v>1201</v>
      </c>
      <c r="B593" s="57"/>
      <c r="C593" s="57"/>
      <c r="D593" s="57"/>
      <c r="E593" s="57"/>
      <c r="F593" s="57"/>
      <c r="G593" s="57"/>
    </row>
    <row r="594" spans="1:9" x14ac:dyDescent="0.25">
      <c r="A594" s="109" t="s">
        <v>1202</v>
      </c>
      <c r="H594"/>
      <c r="I594"/>
    </row>
    <row r="595" spans="1:9" x14ac:dyDescent="0.25">
      <c r="A595" s="109" t="s">
        <v>1203</v>
      </c>
    </row>
    <row r="596" spans="1:9" x14ac:dyDescent="0.25">
      <c r="A596" s="150"/>
      <c r="B596" s="150" t="s">
        <v>1204</v>
      </c>
      <c r="C596" s="150" t="s">
        <v>41</v>
      </c>
      <c r="D596" s="150" t="s">
        <v>1132</v>
      </c>
      <c r="E596" s="150"/>
      <c r="F596" s="150" t="s">
        <v>544</v>
      </c>
      <c r="G596" s="150" t="s">
        <v>1133</v>
      </c>
    </row>
    <row r="597" spans="1:9" x14ac:dyDescent="0.25">
      <c r="A597" s="109" t="s">
        <v>1205</v>
      </c>
      <c r="B597" s="110" t="s">
        <v>963</v>
      </c>
      <c r="C597" s="123" t="s">
        <v>13</v>
      </c>
      <c r="D597" s="124" t="s">
        <v>13</v>
      </c>
      <c r="E597" s="112"/>
      <c r="F597" s="125" t="str">
        <f>IF($C$601=0,"",IF(C597="[for completion]","",IF(C597="","",C597/$C$601)))</f>
        <v/>
      </c>
      <c r="G597" s="125" t="str">
        <f>IF($D$601=0,"",IF(D597="[for completion]","",IF(D597="","",D597/$D$601)))</f>
        <v/>
      </c>
    </row>
    <row r="598" spans="1:9" x14ac:dyDescent="0.25">
      <c r="A598" s="109" t="s">
        <v>1206</v>
      </c>
      <c r="B598" s="117" t="s">
        <v>1207</v>
      </c>
      <c r="C598" s="123" t="s">
        <v>13</v>
      </c>
      <c r="D598" s="124" t="s">
        <v>13</v>
      </c>
      <c r="E598" s="112"/>
      <c r="F598" s="125" t="str">
        <f>IF($C$601=0,"",IF(C598="[for completion]","",IF(C598="","",C598/$C$601)))</f>
        <v/>
      </c>
      <c r="G598" s="125" t="str">
        <f>IF($D$601=0,"",IF(D598="[for completion]","",IF(D598="","",D598/$D$601)))</f>
        <v/>
      </c>
    </row>
    <row r="599" spans="1:9" x14ac:dyDescent="0.25">
      <c r="A599" s="109" t="s">
        <v>1208</v>
      </c>
      <c r="B599" s="110" t="s">
        <v>422</v>
      </c>
      <c r="C599" s="123" t="s">
        <v>13</v>
      </c>
      <c r="D599" s="124" t="s">
        <v>13</v>
      </c>
      <c r="E599" s="112"/>
      <c r="F599" s="125" t="str">
        <f>IF($C$601=0,"",IF(C599="[for completion]","",IF(C599="","",C599/$C$601)))</f>
        <v/>
      </c>
      <c r="G599" s="125" t="str">
        <f>IF($D$601=0,"",IF(D599="[for completion]","",IF(D599="","",D599/$D$601)))</f>
        <v/>
      </c>
    </row>
    <row r="600" spans="1:9" x14ac:dyDescent="0.25">
      <c r="A600" s="109" t="s">
        <v>1209</v>
      </c>
      <c r="B600" s="111" t="s">
        <v>880</v>
      </c>
      <c r="C600" s="123" t="s">
        <v>13</v>
      </c>
      <c r="D600" s="124" t="s">
        <v>13</v>
      </c>
      <c r="E600" s="112"/>
      <c r="F600" s="125" t="str">
        <f>IF($C$601=0,"",IF(C600="[for completion]","",IF(C600="","",C600/$C$601)))</f>
        <v/>
      </c>
      <c r="G600" s="125" t="str">
        <f>IF($D$601=0,"",IF(D600="[for completion]","",IF(D600="","",D600/$D$601)))</f>
        <v/>
      </c>
    </row>
    <row r="601" spans="1:9" x14ac:dyDescent="0.25">
      <c r="A601" s="109" t="s">
        <v>1210</v>
      </c>
      <c r="B601" s="110" t="s">
        <v>79</v>
      </c>
      <c r="C601" s="123">
        <f>SUM(C597:C600)</f>
        <v>0</v>
      </c>
      <c r="D601" s="124">
        <f>SUM(D597:D600)</f>
        <v>0</v>
      </c>
      <c r="E601" s="112"/>
      <c r="F601" s="84">
        <f>SUM(F597:F600)</f>
        <v>0</v>
      </c>
      <c r="G601" s="84">
        <f>SUM(G597:G600)</f>
        <v>0</v>
      </c>
    </row>
    <row r="602" spans="1:9" x14ac:dyDescent="0.25">
      <c r="A602" s="111"/>
      <c r="B602" s="111"/>
      <c r="C602" s="111"/>
      <c r="D602" s="111"/>
      <c r="E602" s="111"/>
      <c r="F602" s="111"/>
      <c r="G602" s="128"/>
    </row>
    <row r="603" spans="1:9" x14ac:dyDescent="0.25">
      <c r="A603" s="150"/>
      <c r="B603" s="150" t="s">
        <v>1211</v>
      </c>
      <c r="C603" s="150" t="s">
        <v>971</v>
      </c>
      <c r="D603" s="150" t="s">
        <v>1212</v>
      </c>
      <c r="E603" s="150"/>
      <c r="F603" s="150" t="s">
        <v>973</v>
      </c>
      <c r="G603" s="150"/>
    </row>
    <row r="604" spans="1:9" x14ac:dyDescent="0.25">
      <c r="A604" s="109" t="s">
        <v>1213</v>
      </c>
      <c r="B604" s="129" t="s">
        <v>1093</v>
      </c>
      <c r="C604" s="130" t="s">
        <v>13</v>
      </c>
      <c r="D604" s="131" t="s">
        <v>13</v>
      </c>
      <c r="E604" s="132"/>
      <c r="F604" s="131" t="s">
        <v>13</v>
      </c>
      <c r="G604" s="126" t="str">
        <f>IF($D$622=0,"",IF(D604="[for completion]","",IF(D604="","",D604/$D$622)))</f>
        <v/>
      </c>
    </row>
    <row r="605" spans="1:9" x14ac:dyDescent="0.25">
      <c r="A605" s="109" t="s">
        <v>1214</v>
      </c>
      <c r="B605" s="129" t="s">
        <v>1095</v>
      </c>
      <c r="C605" s="130" t="s">
        <v>13</v>
      </c>
      <c r="D605" s="131" t="s">
        <v>13</v>
      </c>
      <c r="E605" s="132"/>
      <c r="F605" s="131" t="s">
        <v>13</v>
      </c>
      <c r="G605" s="126" t="str">
        <f t="shared" ref="G605:G622" si="21">IF($D$622=0,"",IF(D605="[for completion]","",IF(D605="","",D605/$D$622)))</f>
        <v/>
      </c>
    </row>
    <row r="606" spans="1:9" x14ac:dyDescent="0.25">
      <c r="A606" s="109" t="s">
        <v>1215</v>
      </c>
      <c r="B606" s="129" t="s">
        <v>1097</v>
      </c>
      <c r="C606" s="130" t="s">
        <v>13</v>
      </c>
      <c r="D606" s="131" t="s">
        <v>13</v>
      </c>
      <c r="E606" s="132"/>
      <c r="F606" s="131" t="s">
        <v>13</v>
      </c>
      <c r="G606" s="126" t="str">
        <f t="shared" si="21"/>
        <v/>
      </c>
    </row>
    <row r="607" spans="1:9" x14ac:dyDescent="0.25">
      <c r="A607" s="109" t="s">
        <v>1216</v>
      </c>
      <c r="B607" s="129" t="s">
        <v>1099</v>
      </c>
      <c r="C607" s="130" t="s">
        <v>13</v>
      </c>
      <c r="D607" s="131" t="s">
        <v>13</v>
      </c>
      <c r="E607" s="132"/>
      <c r="F607" s="131" t="s">
        <v>13</v>
      </c>
      <c r="G607" s="126" t="str">
        <f t="shared" si="21"/>
        <v/>
      </c>
    </row>
    <row r="608" spans="1:9" x14ac:dyDescent="0.25">
      <c r="A608" s="109" t="s">
        <v>1217</v>
      </c>
      <c r="B608" s="129" t="s">
        <v>1101</v>
      </c>
      <c r="C608" s="130" t="s">
        <v>13</v>
      </c>
      <c r="D608" s="131" t="s">
        <v>13</v>
      </c>
      <c r="E608" s="132"/>
      <c r="F608" s="131" t="s">
        <v>13</v>
      </c>
      <c r="G608" s="126" t="str">
        <f t="shared" si="21"/>
        <v/>
      </c>
    </row>
    <row r="609" spans="1:7" x14ac:dyDescent="0.25">
      <c r="A609" s="109" t="s">
        <v>1218</v>
      </c>
      <c r="B609" s="129" t="s">
        <v>1103</v>
      </c>
      <c r="C609" s="130" t="s">
        <v>13</v>
      </c>
      <c r="D609" s="131" t="s">
        <v>13</v>
      </c>
      <c r="E609" s="132"/>
      <c r="F609" s="131" t="s">
        <v>13</v>
      </c>
      <c r="G609" s="126" t="str">
        <f t="shared" si="21"/>
        <v/>
      </c>
    </row>
    <row r="610" spans="1:7" x14ac:dyDescent="0.25">
      <c r="A610" s="109" t="s">
        <v>1219</v>
      </c>
      <c r="B610" s="129" t="s">
        <v>1105</v>
      </c>
      <c r="C610" s="130" t="s">
        <v>13</v>
      </c>
      <c r="D610" s="131" t="s">
        <v>13</v>
      </c>
      <c r="E610" s="132"/>
      <c r="F610" s="131" t="s">
        <v>13</v>
      </c>
      <c r="G610" s="126" t="str">
        <f t="shared" si="21"/>
        <v/>
      </c>
    </row>
    <row r="611" spans="1:7" x14ac:dyDescent="0.25">
      <c r="A611" s="109" t="s">
        <v>1220</v>
      </c>
      <c r="B611" s="129" t="s">
        <v>1107</v>
      </c>
      <c r="C611" s="130" t="s">
        <v>13</v>
      </c>
      <c r="D611" s="131" t="s">
        <v>13</v>
      </c>
      <c r="E611" s="132"/>
      <c r="F611" s="131" t="s">
        <v>13</v>
      </c>
      <c r="G611" s="126" t="str">
        <f t="shared" si="21"/>
        <v/>
      </c>
    </row>
    <row r="612" spans="1:7" x14ac:dyDescent="0.25">
      <c r="A612" s="109" t="s">
        <v>1221</v>
      </c>
      <c r="B612" s="129" t="s">
        <v>1109</v>
      </c>
      <c r="C612" s="130" t="s">
        <v>13</v>
      </c>
      <c r="D612" s="131" t="s">
        <v>13</v>
      </c>
      <c r="E612" s="132"/>
      <c r="F612" s="131" t="s">
        <v>13</v>
      </c>
      <c r="G612" s="126" t="str">
        <f t="shared" si="21"/>
        <v/>
      </c>
    </row>
    <row r="613" spans="1:7" x14ac:dyDescent="0.25">
      <c r="A613" s="109" t="s">
        <v>1222</v>
      </c>
      <c r="B613" s="129" t="s">
        <v>1111</v>
      </c>
      <c r="C613" s="130" t="s">
        <v>13</v>
      </c>
      <c r="D613" s="131" t="s">
        <v>13</v>
      </c>
      <c r="E613" s="132"/>
      <c r="F613" s="131" t="s">
        <v>13</v>
      </c>
      <c r="G613" s="126" t="str">
        <f t="shared" si="21"/>
        <v/>
      </c>
    </row>
    <row r="614" spans="1:7" x14ac:dyDescent="0.25">
      <c r="A614" s="109" t="s">
        <v>1223</v>
      </c>
      <c r="B614" s="129" t="s">
        <v>1113</v>
      </c>
      <c r="C614" s="130" t="s">
        <v>13</v>
      </c>
      <c r="D614" s="131" t="s">
        <v>13</v>
      </c>
      <c r="E614" s="132"/>
      <c r="F614" s="131" t="s">
        <v>13</v>
      </c>
      <c r="G614" s="126" t="str">
        <f t="shared" si="21"/>
        <v/>
      </c>
    </row>
    <row r="615" spans="1:7" x14ac:dyDescent="0.25">
      <c r="A615" s="109" t="s">
        <v>1224</v>
      </c>
      <c r="B615" s="129" t="s">
        <v>1536</v>
      </c>
      <c r="C615" s="130" t="s">
        <v>13</v>
      </c>
      <c r="D615" s="131" t="s">
        <v>13</v>
      </c>
      <c r="E615" s="132"/>
      <c r="F615" s="131" t="s">
        <v>13</v>
      </c>
      <c r="G615" s="126" t="str">
        <f t="shared" si="21"/>
        <v/>
      </c>
    </row>
    <row r="616" spans="1:7" x14ac:dyDescent="0.25">
      <c r="A616" s="109" t="s">
        <v>1225</v>
      </c>
      <c r="B616" s="129" t="s">
        <v>77</v>
      </c>
      <c r="C616" s="130" t="s">
        <v>13</v>
      </c>
      <c r="D616" s="131" t="s">
        <v>13</v>
      </c>
      <c r="E616" s="132"/>
      <c r="F616" s="131" t="s">
        <v>13</v>
      </c>
      <c r="G616" s="126" t="str">
        <f t="shared" si="21"/>
        <v/>
      </c>
    </row>
    <row r="617" spans="1:7" x14ac:dyDescent="0.25">
      <c r="A617" s="109" t="s">
        <v>1226</v>
      </c>
      <c r="B617" s="129" t="s">
        <v>880</v>
      </c>
      <c r="C617" s="130" t="s">
        <v>13</v>
      </c>
      <c r="D617" s="131" t="s">
        <v>13</v>
      </c>
      <c r="E617" s="132"/>
      <c r="F617" s="131" t="s">
        <v>13</v>
      </c>
      <c r="G617" s="126" t="str">
        <f t="shared" si="21"/>
        <v/>
      </c>
    </row>
    <row r="618" spans="1:7" x14ac:dyDescent="0.25">
      <c r="A618" s="109" t="s">
        <v>1227</v>
      </c>
      <c r="B618" s="129" t="s">
        <v>79</v>
      </c>
      <c r="C618" s="119">
        <f>SUM(C604:C617)</f>
        <v>0</v>
      </c>
      <c r="D618" s="109">
        <f>SUM(D604:D617)</f>
        <v>0</v>
      </c>
      <c r="E618" s="118"/>
      <c r="F618" s="119"/>
      <c r="G618" s="126" t="str">
        <f t="shared" si="21"/>
        <v/>
      </c>
    </row>
    <row r="619" spans="1:7" x14ac:dyDescent="0.25">
      <c r="A619" s="109" t="s">
        <v>1228</v>
      </c>
      <c r="B619" s="73" t="s">
        <v>984</v>
      </c>
      <c r="C619" s="57"/>
      <c r="D619" s="57"/>
      <c r="E619" s="57"/>
      <c r="F619" s="58" t="s">
        <v>13</v>
      </c>
      <c r="G619" s="126" t="str">
        <f t="shared" si="21"/>
        <v/>
      </c>
    </row>
    <row r="620" spans="1:7" x14ac:dyDescent="0.25">
      <c r="A620" s="109" t="s">
        <v>1229</v>
      </c>
      <c r="B620" s="114"/>
      <c r="C620" s="123"/>
      <c r="D620" s="124"/>
      <c r="E620" s="118"/>
      <c r="F620" s="126"/>
      <c r="G620" s="126" t="str">
        <f t="shared" si="21"/>
        <v/>
      </c>
    </row>
    <row r="621" spans="1:7" x14ac:dyDescent="0.25">
      <c r="A621" s="109" t="s">
        <v>1230</v>
      </c>
      <c r="B621" s="114"/>
      <c r="C621" s="123"/>
      <c r="D621" s="124"/>
      <c r="E621" s="118"/>
      <c r="F621" s="126"/>
      <c r="G621" s="126" t="str">
        <f t="shared" si="21"/>
        <v/>
      </c>
    </row>
    <row r="622" spans="1:7" x14ac:dyDescent="0.25">
      <c r="A622" s="109" t="s">
        <v>1231</v>
      </c>
      <c r="B622" s="114"/>
      <c r="C622" s="123"/>
      <c r="D622" s="124"/>
      <c r="E622" s="118"/>
      <c r="F622" s="126"/>
      <c r="G622" s="126" t="str">
        <f t="shared" si="21"/>
        <v/>
      </c>
    </row>
  </sheetData>
  <protectedRanges>
    <protectedRange sqref="C425:D425 F425:G425 B428:D451 C454:D454 F454:G454 C457:D464 B466:D474 F466:G474 C476:D476 F476:G476 C479:D486 B488:D496 F488:G496 F498:G524 C498:D524 B511:B524" name="Mortgage Assets III"/>
    <protectedRange sqref="B163:D168 B175:D178 B181:B184 C187:D187 F187:G187 D153:D158 B152:B158 C182:D184 B211:D213 C190:D210 C150:C157 F150:F158 F160:F168 C160:C162 F170:F178 C170:C174 F180:F184 C180:C181" name="Mortgage Assets II"/>
    <protectedRange sqref="B228:D236 F234:G236 D238 F238:G238 C241:D248 B250:D258 F256:G258 B266:C275 B280:C285 C277:C279 F277:G285 D277:D285 C425:D425 D260:D275 F260:G275 C219:D226 C260:C265" name="Mortgage Asset IV"/>
    <protectedRange sqref="C3 B16:D26 F16:F26 B163:B168 F36:F42 C73:C75 B88:D97 B30:D34 C13:C14 B29 B37:D42 B199:B210 H190:H210 B100:C148 C44:C71 C77:C87 F28:F34 F45:F71 F73:F75 F77:F97 D121:D148 F100:F148" name="Mortgage Asset I"/>
    <protectedRange sqref="C287:D308 C310:D331 C358:D364 C604:D622 C351:D356 C580:D583 C368:D371 C382:D383 C333:D349 C375:D375 C376:F381 C385:D393" name="Optional ECBECAIs_2"/>
    <protectedRange sqref="B287:B304 B310:B327 B604:B621 B375:B383 B385:B392" name="Mortgage Assets III_1"/>
    <protectedRange sqref="F394:G422 B394:D422" name="Mortgage Asset IV_3"/>
    <protectedRange sqref="C526:D547 C572:D579 C549:D570 C597:D600 C584:D592" name="Optional ECBECAIs_2_1"/>
    <protectedRange sqref="B526:B543 B549:B566" name="Mortgage Assets III_2"/>
    <protectedRange sqref="C365:D366 C372:D373" name="Optional ECBECAIs_2_2"/>
    <protectedRange sqref="C601:D601" name="Optional ECBECAIs_2_3"/>
    <protectedRange sqref="C12" name="Mortgage Asset I_1"/>
    <protectedRange sqref="C28:C29" name="Mortgage Asset I_2"/>
    <protectedRange sqref="B190:B198" name="Mortgage Assets II_1"/>
    <protectedRange sqref="D150:D152 D160:D162 D170:D174 D180:D181 D99:D120" name="Mortgage Asset I_3"/>
    <protectedRange sqref="D45:D71" name="Mortgage Asset I_4"/>
    <protectedRange sqref="D73:D75" name="Mortgage Asset I_5"/>
    <protectedRange sqref="D77:D87" name="Mortgage Asset I_6"/>
    <protectedRange sqref="D28:D29 D36" name="Mortgage Asset I_8"/>
  </protectedRanges>
  <hyperlinks>
    <hyperlink ref="B6" location="'B1. HTT Mortgage Assets'!B10" display="7. Mortgage Assets"/>
    <hyperlink ref="B7" location="'B1. HTT Mortgage Assets'!B166" display="7.A Residential Cover Pool"/>
    <hyperlink ref="B8" location="'B1. HTT Mortgage Assets'!B267" display="7.B Commercial Cover Pool"/>
    <hyperlink ref="B149" location="'2. Harmonised Glossary'!A9" display="Breakdown by Interest Rate"/>
    <hyperlink ref="B11" location="'2. Harmonised Glossary'!A12" display="Property Type Information"/>
    <hyperlink ref="B215" location="'C. HTT Harmonised Glossary'!B13" display="11. Loan to Value (LTV) Information - UNINDEXED"/>
    <hyperlink ref="B237" location="'C. HTT Harmonised Glossary'!B16" display="12. Loan to Value (LTV) Information - INDEXED "/>
    <hyperlink ref="B179" location="'C. HTT Harmonised Glossary'!B19" display="9. Non-Performing Loans (NPLs)"/>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9">
    <tabColor theme="5" tint="-0.249977111117893"/>
  </sheetPr>
  <dimension ref="A1:N179"/>
  <sheetViews>
    <sheetView workbookViewId="0">
      <selection activeCell="B10" sqref="B10"/>
    </sheetView>
  </sheetViews>
  <sheetFormatPr defaultColWidth="8.85546875" defaultRowHeight="15" outlineLevelRow="1" x14ac:dyDescent="0.25"/>
  <cols>
    <col min="1" max="1" width="12.140625" style="205" customWidth="1"/>
    <col min="2" max="2" width="60.5703125" style="205" customWidth="1"/>
    <col min="3" max="4" width="40.5703125" style="205" customWidth="1"/>
    <col min="5" max="5" width="7.42578125" style="205" customWidth="1"/>
    <col min="6" max="6" width="40.5703125" style="205" customWidth="1"/>
    <col min="7" max="7" width="40.5703125" style="128" customWidth="1"/>
    <col min="8" max="8" width="7.42578125" style="205" customWidth="1"/>
    <col min="9" max="9" width="71.85546875" style="205" customWidth="1"/>
    <col min="10" max="11" width="47.5703125" style="205" customWidth="1"/>
    <col min="12" max="12" width="7.42578125" style="205" customWidth="1"/>
    <col min="13" max="13" width="25.5703125" style="205" customWidth="1"/>
    <col min="14" max="14" width="25.5703125" style="128" customWidth="1"/>
    <col min="15" max="16384" width="8.85546875" style="217"/>
  </cols>
  <sheetData>
    <row r="1" spans="1:14" ht="31.5" x14ac:dyDescent="0.25">
      <c r="A1" s="215" t="s">
        <v>1537</v>
      </c>
      <c r="B1" s="215"/>
      <c r="C1" s="128"/>
      <c r="D1" s="128"/>
      <c r="E1" s="128"/>
      <c r="F1" s="216" t="s">
        <v>2756</v>
      </c>
      <c r="H1" s="128"/>
      <c r="I1" s="215"/>
      <c r="J1" s="128"/>
      <c r="K1" s="128"/>
      <c r="L1" s="128"/>
      <c r="M1" s="128"/>
    </row>
    <row r="2" spans="1:14" ht="15.75" thickBot="1" x14ac:dyDescent="0.3">
      <c r="A2" s="128"/>
      <c r="B2" s="128"/>
      <c r="C2" s="128"/>
      <c r="D2" s="128"/>
      <c r="E2" s="128"/>
      <c r="F2" s="128"/>
      <c r="H2" s="325"/>
      <c r="L2" s="128"/>
      <c r="M2" s="128"/>
    </row>
    <row r="3" spans="1:14" ht="19.5" thickBot="1" x14ac:dyDescent="0.3">
      <c r="A3" s="218"/>
      <c r="B3" s="219" t="s">
        <v>1</v>
      </c>
      <c r="C3" s="220" t="s">
        <v>1538</v>
      </c>
      <c r="D3" s="218"/>
      <c r="E3" s="218"/>
      <c r="F3" s="218"/>
      <c r="G3" s="218"/>
      <c r="H3" s="325"/>
      <c r="L3" s="128"/>
      <c r="M3" s="128"/>
    </row>
    <row r="4" spans="1:14" ht="15.75" thickBot="1" x14ac:dyDescent="0.3">
      <c r="H4" s="325"/>
      <c r="L4" s="128"/>
      <c r="M4" s="128"/>
    </row>
    <row r="5" spans="1:14" ht="18.75" x14ac:dyDescent="0.25">
      <c r="B5" s="10" t="s">
        <v>1539</v>
      </c>
      <c r="C5" s="221"/>
      <c r="E5" s="112"/>
      <c r="F5" s="112"/>
      <c r="H5" s="325"/>
      <c r="L5" s="128"/>
      <c r="M5" s="128"/>
    </row>
    <row r="6" spans="1:14" ht="15.75" thickBot="1" x14ac:dyDescent="0.3">
      <c r="B6" s="15" t="s">
        <v>1540</v>
      </c>
      <c r="H6" s="325"/>
      <c r="L6" s="128"/>
      <c r="M6" s="128"/>
    </row>
    <row r="7" spans="1:14" s="223" customFormat="1" x14ac:dyDescent="0.25">
      <c r="A7" s="205"/>
      <c r="B7" s="222"/>
      <c r="C7" s="205"/>
      <c r="D7" s="205"/>
      <c r="E7" s="205"/>
      <c r="F7" s="205"/>
      <c r="G7" s="128"/>
      <c r="H7" s="325"/>
      <c r="I7" s="205"/>
      <c r="J7" s="205"/>
      <c r="K7" s="205"/>
      <c r="L7" s="128"/>
      <c r="M7" s="128"/>
      <c r="N7" s="128"/>
    </row>
    <row r="8" spans="1:14" ht="37.5" x14ac:dyDescent="0.25">
      <c r="A8" s="326" t="s">
        <v>10</v>
      </c>
      <c r="B8" s="326" t="s">
        <v>1540</v>
      </c>
      <c r="C8" s="224"/>
      <c r="D8" s="224"/>
      <c r="E8" s="224"/>
      <c r="F8" s="224"/>
      <c r="G8" s="225"/>
      <c r="H8" s="325"/>
      <c r="I8" s="206"/>
      <c r="J8" s="112"/>
      <c r="K8" s="112"/>
      <c r="L8" s="112"/>
      <c r="M8" s="112"/>
    </row>
    <row r="9" spans="1:14" ht="15" customHeight="1" x14ac:dyDescent="0.25">
      <c r="A9" s="298"/>
      <c r="B9" s="226" t="s">
        <v>1358</v>
      </c>
      <c r="C9" s="298"/>
      <c r="D9" s="298"/>
      <c r="E9" s="298"/>
      <c r="F9" s="227"/>
      <c r="G9" s="227"/>
      <c r="H9" s="325"/>
      <c r="I9" s="206"/>
      <c r="J9" s="228"/>
      <c r="K9" s="228"/>
      <c r="L9" s="228"/>
      <c r="M9" s="229"/>
      <c r="N9" s="229"/>
    </row>
    <row r="10" spans="1:14" x14ac:dyDescent="0.25">
      <c r="A10" s="205" t="s">
        <v>1541</v>
      </c>
      <c r="B10" s="205" t="s">
        <v>1542</v>
      </c>
      <c r="C10" s="124" t="s">
        <v>13</v>
      </c>
      <c r="E10" s="206"/>
      <c r="F10" s="206"/>
      <c r="H10" s="325"/>
      <c r="I10" s="206"/>
      <c r="L10" s="206"/>
      <c r="M10" s="206"/>
    </row>
    <row r="11" spans="1:14" outlineLevel="1" x14ac:dyDescent="0.25">
      <c r="A11" s="205" t="s">
        <v>1543</v>
      </c>
      <c r="B11" s="230" t="s">
        <v>536</v>
      </c>
      <c r="C11" s="124"/>
      <c r="E11" s="206"/>
      <c r="F11" s="206"/>
      <c r="H11" s="325"/>
      <c r="I11" s="206"/>
      <c r="L11" s="206"/>
      <c r="M11" s="206"/>
    </row>
    <row r="12" spans="1:14" outlineLevel="1" x14ac:dyDescent="0.25">
      <c r="A12" s="205" t="s">
        <v>1544</v>
      </c>
      <c r="B12" s="230" t="s">
        <v>538</v>
      </c>
      <c r="C12" s="124"/>
      <c r="E12" s="206"/>
      <c r="F12" s="206"/>
      <c r="H12" s="325"/>
      <c r="I12" s="206"/>
      <c r="L12" s="206"/>
      <c r="M12" s="206"/>
    </row>
    <row r="13" spans="1:14" outlineLevel="1" x14ac:dyDescent="0.25">
      <c r="A13" s="205" t="s">
        <v>1545</v>
      </c>
      <c r="E13" s="206"/>
      <c r="F13" s="206"/>
      <c r="H13" s="325"/>
      <c r="I13" s="206"/>
      <c r="L13" s="206"/>
      <c r="M13" s="206"/>
    </row>
    <row r="14" spans="1:14" outlineLevel="1" x14ac:dyDescent="0.25">
      <c r="A14" s="205" t="s">
        <v>1546</v>
      </c>
      <c r="E14" s="206"/>
      <c r="F14" s="206"/>
      <c r="H14" s="325"/>
      <c r="I14" s="206"/>
      <c r="L14" s="206"/>
      <c r="M14" s="206"/>
    </row>
    <row r="15" spans="1:14" outlineLevel="1" x14ac:dyDescent="0.25">
      <c r="A15" s="205" t="s">
        <v>1547</v>
      </c>
      <c r="E15" s="206"/>
      <c r="F15" s="206"/>
      <c r="H15" s="325"/>
      <c r="I15" s="206"/>
      <c r="L15" s="206"/>
      <c r="M15" s="206"/>
    </row>
    <row r="16" spans="1:14" outlineLevel="1" x14ac:dyDescent="0.25">
      <c r="A16" s="205" t="s">
        <v>1548</v>
      </c>
      <c r="E16" s="206"/>
      <c r="F16" s="206"/>
      <c r="H16" s="325"/>
      <c r="I16" s="206"/>
      <c r="L16" s="206"/>
      <c r="M16" s="206"/>
    </row>
    <row r="17" spans="1:14" outlineLevel="1" x14ac:dyDescent="0.25">
      <c r="A17" s="205" t="s">
        <v>1549</v>
      </c>
      <c r="E17" s="206"/>
      <c r="F17" s="206"/>
      <c r="H17" s="325"/>
      <c r="I17" s="206"/>
      <c r="L17" s="206"/>
      <c r="M17" s="206"/>
    </row>
    <row r="18" spans="1:14" x14ac:dyDescent="0.25">
      <c r="A18" s="298"/>
      <c r="B18" s="298" t="s">
        <v>1550</v>
      </c>
      <c r="C18" s="298" t="s">
        <v>736</v>
      </c>
      <c r="D18" s="298" t="s">
        <v>1551</v>
      </c>
      <c r="E18" s="298"/>
      <c r="F18" s="298" t="s">
        <v>1367</v>
      </c>
      <c r="G18" s="298" t="s">
        <v>1552</v>
      </c>
      <c r="H18" s="325"/>
      <c r="I18" s="231"/>
      <c r="J18" s="228"/>
      <c r="K18" s="228"/>
      <c r="L18" s="112"/>
      <c r="M18" s="228"/>
      <c r="N18" s="228"/>
    </row>
    <row r="19" spans="1:14" x14ac:dyDescent="0.25">
      <c r="A19" s="205" t="s">
        <v>1553</v>
      </c>
      <c r="B19" s="205" t="s">
        <v>1554</v>
      </c>
      <c r="C19" s="123" t="s">
        <v>13</v>
      </c>
      <c r="D19" s="228"/>
      <c r="E19" s="228"/>
      <c r="F19" s="229"/>
      <c r="G19" s="229"/>
      <c r="H19" s="325"/>
      <c r="I19" s="206"/>
      <c r="L19" s="228"/>
      <c r="M19" s="229"/>
      <c r="N19" s="229"/>
    </row>
    <row r="20" spans="1:14" x14ac:dyDescent="0.25">
      <c r="A20" s="228"/>
      <c r="B20" s="231"/>
      <c r="C20" s="228"/>
      <c r="D20" s="228"/>
      <c r="E20" s="228"/>
      <c r="F20" s="229"/>
      <c r="G20" s="229"/>
      <c r="H20" s="325"/>
      <c r="I20" s="231"/>
      <c r="J20" s="228"/>
      <c r="K20" s="228"/>
      <c r="L20" s="228"/>
      <c r="M20" s="229"/>
      <c r="N20" s="229"/>
    </row>
    <row r="21" spans="1:14" x14ac:dyDescent="0.25">
      <c r="B21" s="205" t="s">
        <v>741</v>
      </c>
      <c r="C21" s="228"/>
      <c r="D21" s="228"/>
      <c r="E21" s="228"/>
      <c r="F21" s="229"/>
      <c r="G21" s="229"/>
      <c r="H21" s="325"/>
      <c r="I21" s="206"/>
      <c r="J21" s="228"/>
      <c r="K21" s="228"/>
      <c r="L21" s="228"/>
      <c r="M21" s="229"/>
      <c r="N21" s="229"/>
    </row>
    <row r="22" spans="1:14" x14ac:dyDescent="0.25">
      <c r="A22" s="205" t="s">
        <v>1555</v>
      </c>
      <c r="B22" s="206" t="s">
        <v>643</v>
      </c>
      <c r="C22" s="123" t="s">
        <v>13</v>
      </c>
      <c r="D22" s="124" t="s">
        <v>13</v>
      </c>
      <c r="E22" s="206"/>
      <c r="F22" s="125" t="str">
        <f>IF($C$37=0,"",IF(C22="[for completion]","",C22/$C$37))</f>
        <v/>
      </c>
      <c r="G22" s="125" t="str">
        <f>IF($D$37=0,"",IF(D22="[for completion]","",D22/$D$37))</f>
        <v/>
      </c>
      <c r="H22" s="325"/>
      <c r="I22" s="206"/>
      <c r="L22" s="206"/>
      <c r="M22" s="232"/>
      <c r="N22" s="232"/>
    </row>
    <row r="23" spans="1:14" x14ac:dyDescent="0.25">
      <c r="A23" s="205" t="s">
        <v>1556</v>
      </c>
      <c r="B23" s="206" t="s">
        <v>643</v>
      </c>
      <c r="C23" s="123" t="s">
        <v>13</v>
      </c>
      <c r="D23" s="124" t="s">
        <v>13</v>
      </c>
      <c r="E23" s="206"/>
      <c r="F23" s="125" t="str">
        <f t="shared" ref="F23:F36" si="0">IF($C$37=0,"",IF(C23="[for completion]","",C23/$C$37))</f>
        <v/>
      </c>
      <c r="G23" s="125" t="str">
        <f t="shared" ref="G23:G36" si="1">IF($D$37=0,"",IF(D23="[for completion]","",D23/$D$37))</f>
        <v/>
      </c>
      <c r="H23" s="325"/>
      <c r="I23" s="206"/>
      <c r="L23" s="206"/>
      <c r="M23" s="232"/>
      <c r="N23" s="232"/>
    </row>
    <row r="24" spans="1:14" x14ac:dyDescent="0.25">
      <c r="A24" s="205" t="s">
        <v>1557</v>
      </c>
      <c r="B24" s="206" t="s">
        <v>643</v>
      </c>
      <c r="C24" s="123" t="s">
        <v>13</v>
      </c>
      <c r="D24" s="124" t="s">
        <v>13</v>
      </c>
      <c r="F24" s="125" t="str">
        <f t="shared" si="0"/>
        <v/>
      </c>
      <c r="G24" s="125" t="str">
        <f t="shared" si="1"/>
        <v/>
      </c>
      <c r="H24" s="325"/>
      <c r="I24" s="206"/>
      <c r="M24" s="232"/>
      <c r="N24" s="232"/>
    </row>
    <row r="25" spans="1:14" x14ac:dyDescent="0.25">
      <c r="A25" s="205" t="s">
        <v>1558</v>
      </c>
      <c r="B25" s="206" t="s">
        <v>643</v>
      </c>
      <c r="C25" s="123" t="s">
        <v>13</v>
      </c>
      <c r="D25" s="124" t="s">
        <v>13</v>
      </c>
      <c r="E25" s="29"/>
      <c r="F25" s="125" t="str">
        <f t="shared" si="0"/>
        <v/>
      </c>
      <c r="G25" s="125" t="str">
        <f t="shared" si="1"/>
        <v/>
      </c>
      <c r="H25" s="325"/>
      <c r="I25" s="206"/>
      <c r="L25" s="29"/>
      <c r="M25" s="232"/>
      <c r="N25" s="232"/>
    </row>
    <row r="26" spans="1:14" x14ac:dyDescent="0.25">
      <c r="A26" s="205" t="s">
        <v>1559</v>
      </c>
      <c r="B26" s="206" t="s">
        <v>643</v>
      </c>
      <c r="C26" s="123" t="s">
        <v>13</v>
      </c>
      <c r="D26" s="124" t="s">
        <v>13</v>
      </c>
      <c r="E26" s="29"/>
      <c r="F26" s="125" t="str">
        <f t="shared" si="0"/>
        <v/>
      </c>
      <c r="G26" s="125" t="str">
        <f t="shared" si="1"/>
        <v/>
      </c>
      <c r="H26" s="325"/>
      <c r="I26" s="206"/>
      <c r="L26" s="29"/>
      <c r="M26" s="232"/>
      <c r="N26" s="232"/>
    </row>
    <row r="27" spans="1:14" x14ac:dyDescent="0.25">
      <c r="A27" s="205" t="s">
        <v>1560</v>
      </c>
      <c r="B27" s="206" t="s">
        <v>643</v>
      </c>
      <c r="C27" s="123" t="s">
        <v>13</v>
      </c>
      <c r="D27" s="124" t="s">
        <v>13</v>
      </c>
      <c r="E27" s="29"/>
      <c r="F27" s="125" t="str">
        <f t="shared" si="0"/>
        <v/>
      </c>
      <c r="G27" s="125" t="str">
        <f t="shared" si="1"/>
        <v/>
      </c>
      <c r="H27" s="325"/>
      <c r="I27" s="206"/>
      <c r="L27" s="29"/>
      <c r="M27" s="232"/>
      <c r="N27" s="232"/>
    </row>
    <row r="28" spans="1:14" x14ac:dyDescent="0.25">
      <c r="A28" s="205" t="s">
        <v>1561</v>
      </c>
      <c r="B28" s="206" t="s">
        <v>643</v>
      </c>
      <c r="C28" s="123" t="s">
        <v>13</v>
      </c>
      <c r="D28" s="124" t="s">
        <v>13</v>
      </c>
      <c r="E28" s="29"/>
      <c r="F28" s="125" t="str">
        <f t="shared" si="0"/>
        <v/>
      </c>
      <c r="G28" s="125" t="str">
        <f t="shared" si="1"/>
        <v/>
      </c>
      <c r="H28" s="325"/>
      <c r="I28" s="206"/>
      <c r="L28" s="29"/>
      <c r="M28" s="232"/>
      <c r="N28" s="232"/>
    </row>
    <row r="29" spans="1:14" x14ac:dyDescent="0.25">
      <c r="A29" s="205" t="s">
        <v>1562</v>
      </c>
      <c r="B29" s="206" t="s">
        <v>643</v>
      </c>
      <c r="C29" s="123" t="s">
        <v>13</v>
      </c>
      <c r="D29" s="124" t="s">
        <v>13</v>
      </c>
      <c r="E29" s="29"/>
      <c r="F29" s="125" t="str">
        <f t="shared" si="0"/>
        <v/>
      </c>
      <c r="G29" s="125" t="str">
        <f t="shared" si="1"/>
        <v/>
      </c>
      <c r="H29" s="325"/>
      <c r="I29" s="206"/>
      <c r="L29" s="29"/>
      <c r="M29" s="232"/>
      <c r="N29" s="232"/>
    </row>
    <row r="30" spans="1:14" x14ac:dyDescent="0.25">
      <c r="A30" s="205" t="s">
        <v>1563</v>
      </c>
      <c r="B30" s="206" t="s">
        <v>643</v>
      </c>
      <c r="C30" s="123" t="s">
        <v>13</v>
      </c>
      <c r="D30" s="124" t="s">
        <v>13</v>
      </c>
      <c r="E30" s="29"/>
      <c r="F30" s="125" t="str">
        <f t="shared" si="0"/>
        <v/>
      </c>
      <c r="G30" s="125" t="str">
        <f t="shared" si="1"/>
        <v/>
      </c>
      <c r="H30" s="325"/>
      <c r="I30" s="206"/>
      <c r="L30" s="29"/>
      <c r="M30" s="232"/>
      <c r="N30" s="232"/>
    </row>
    <row r="31" spans="1:14" x14ac:dyDescent="0.25">
      <c r="A31" s="205" t="s">
        <v>1564</v>
      </c>
      <c r="B31" s="206" t="s">
        <v>643</v>
      </c>
      <c r="C31" s="123" t="s">
        <v>13</v>
      </c>
      <c r="D31" s="124" t="s">
        <v>13</v>
      </c>
      <c r="E31" s="29"/>
      <c r="F31" s="125" t="str">
        <f t="shared" si="0"/>
        <v/>
      </c>
      <c r="G31" s="125" t="str">
        <f t="shared" si="1"/>
        <v/>
      </c>
      <c r="H31" s="325"/>
      <c r="I31" s="206"/>
      <c r="L31" s="29"/>
      <c r="M31" s="232"/>
      <c r="N31" s="232"/>
    </row>
    <row r="32" spans="1:14" x14ac:dyDescent="0.25">
      <c r="A32" s="205" t="s">
        <v>1565</v>
      </c>
      <c r="B32" s="206" t="s">
        <v>643</v>
      </c>
      <c r="C32" s="123" t="s">
        <v>13</v>
      </c>
      <c r="D32" s="124" t="s">
        <v>13</v>
      </c>
      <c r="E32" s="29"/>
      <c r="F32" s="125" t="str">
        <f t="shared" si="0"/>
        <v/>
      </c>
      <c r="G32" s="125" t="str">
        <f t="shared" si="1"/>
        <v/>
      </c>
      <c r="H32" s="325"/>
      <c r="I32" s="206"/>
      <c r="L32" s="29"/>
      <c r="M32" s="232"/>
      <c r="N32" s="232"/>
    </row>
    <row r="33" spans="1:14" x14ac:dyDescent="0.25">
      <c r="A33" s="205" t="s">
        <v>1566</v>
      </c>
      <c r="B33" s="206" t="s">
        <v>643</v>
      </c>
      <c r="C33" s="123" t="s">
        <v>13</v>
      </c>
      <c r="D33" s="124" t="s">
        <v>13</v>
      </c>
      <c r="E33" s="29"/>
      <c r="F33" s="125" t="str">
        <f t="shared" si="0"/>
        <v/>
      </c>
      <c r="G33" s="125" t="str">
        <f t="shared" si="1"/>
        <v/>
      </c>
      <c r="H33" s="325"/>
      <c r="I33" s="206"/>
      <c r="L33" s="29"/>
      <c r="M33" s="232"/>
      <c r="N33" s="232"/>
    </row>
    <row r="34" spans="1:14" x14ac:dyDescent="0.25">
      <c r="A34" s="205" t="s">
        <v>1567</v>
      </c>
      <c r="B34" s="206" t="s">
        <v>643</v>
      </c>
      <c r="C34" s="123" t="s">
        <v>13</v>
      </c>
      <c r="D34" s="124" t="s">
        <v>13</v>
      </c>
      <c r="E34" s="29"/>
      <c r="F34" s="125" t="str">
        <f t="shared" si="0"/>
        <v/>
      </c>
      <c r="G34" s="125" t="str">
        <f t="shared" si="1"/>
        <v/>
      </c>
      <c r="H34" s="325"/>
      <c r="I34" s="206"/>
      <c r="L34" s="29"/>
      <c r="M34" s="232"/>
      <c r="N34" s="232"/>
    </row>
    <row r="35" spans="1:14" x14ac:dyDescent="0.25">
      <c r="A35" s="205" t="s">
        <v>1568</v>
      </c>
      <c r="B35" s="206" t="s">
        <v>643</v>
      </c>
      <c r="C35" s="123" t="s">
        <v>13</v>
      </c>
      <c r="D35" s="124" t="s">
        <v>13</v>
      </c>
      <c r="E35" s="29"/>
      <c r="F35" s="125" t="str">
        <f t="shared" si="0"/>
        <v/>
      </c>
      <c r="G35" s="125" t="str">
        <f t="shared" si="1"/>
        <v/>
      </c>
      <c r="H35" s="325"/>
      <c r="I35" s="206"/>
      <c r="L35" s="29"/>
      <c r="M35" s="232"/>
      <c r="N35" s="232"/>
    </row>
    <row r="36" spans="1:14" x14ac:dyDescent="0.25">
      <c r="A36" s="205" t="s">
        <v>1569</v>
      </c>
      <c r="B36" s="206" t="s">
        <v>643</v>
      </c>
      <c r="C36" s="123" t="s">
        <v>13</v>
      </c>
      <c r="D36" s="124" t="s">
        <v>13</v>
      </c>
      <c r="E36" s="29"/>
      <c r="F36" s="125" t="str">
        <f t="shared" si="0"/>
        <v/>
      </c>
      <c r="G36" s="125" t="str">
        <f t="shared" si="1"/>
        <v/>
      </c>
      <c r="H36" s="325"/>
      <c r="I36" s="206"/>
      <c r="L36" s="29"/>
      <c r="M36" s="232"/>
      <c r="N36" s="232"/>
    </row>
    <row r="37" spans="1:14" x14ac:dyDescent="0.25">
      <c r="A37" s="205" t="s">
        <v>1570</v>
      </c>
      <c r="B37" s="233" t="s">
        <v>79</v>
      </c>
      <c r="C37" s="234">
        <f>SUM(C22:C36)</f>
        <v>0</v>
      </c>
      <c r="D37" s="235">
        <f>SUM(D22:D36)</f>
        <v>0</v>
      </c>
      <c r="E37" s="29"/>
      <c r="F37" s="36">
        <f>SUM(F22:F36)</f>
        <v>0</v>
      </c>
      <c r="G37" s="36">
        <f>SUM(G22:G36)</f>
        <v>0</v>
      </c>
      <c r="H37" s="325"/>
      <c r="I37" s="233"/>
      <c r="J37" s="206"/>
      <c r="K37" s="206"/>
      <c r="L37" s="29"/>
      <c r="M37" s="39"/>
      <c r="N37" s="39"/>
    </row>
    <row r="38" spans="1:14" x14ac:dyDescent="0.25">
      <c r="A38" s="298"/>
      <c r="B38" s="226" t="s">
        <v>1571</v>
      </c>
      <c r="C38" s="298" t="s">
        <v>41</v>
      </c>
      <c r="D38" s="298"/>
      <c r="E38" s="236"/>
      <c r="F38" s="298" t="s">
        <v>1367</v>
      </c>
      <c r="G38" s="298"/>
      <c r="H38" s="325"/>
      <c r="I38" s="231"/>
      <c r="J38" s="228"/>
      <c r="K38" s="228"/>
      <c r="L38" s="112"/>
      <c r="M38" s="228"/>
      <c r="N38" s="228"/>
    </row>
    <row r="39" spans="1:14" x14ac:dyDescent="0.25">
      <c r="A39" s="205" t="s">
        <v>1572</v>
      </c>
      <c r="B39" s="206" t="s">
        <v>1573</v>
      </c>
      <c r="C39" s="123" t="s">
        <v>13</v>
      </c>
      <c r="E39" s="237"/>
      <c r="F39" s="125" t="str">
        <f>IF($C$42=0,"",IF(C39="[for completion]","",C39/$C$42))</f>
        <v/>
      </c>
      <c r="G39" s="235"/>
      <c r="H39" s="325"/>
      <c r="I39" s="206"/>
      <c r="L39" s="237"/>
      <c r="M39" s="232"/>
      <c r="N39" s="235"/>
    </row>
    <row r="40" spans="1:14" x14ac:dyDescent="0.25">
      <c r="A40" s="205" t="s">
        <v>1574</v>
      </c>
      <c r="B40" s="206" t="s">
        <v>1575</v>
      </c>
      <c r="C40" s="123" t="s">
        <v>13</v>
      </c>
      <c r="E40" s="237"/>
      <c r="F40" s="125" t="str">
        <f>IF($C$42=0,"",IF(C40="[for completion]","",C40/$C$42))</f>
        <v/>
      </c>
      <c r="G40" s="235"/>
      <c r="H40" s="325"/>
      <c r="I40" s="206"/>
      <c r="L40" s="237"/>
      <c r="M40" s="232"/>
      <c r="N40" s="235"/>
    </row>
    <row r="41" spans="1:14" x14ac:dyDescent="0.25">
      <c r="A41" s="205" t="s">
        <v>1576</v>
      </c>
      <c r="B41" s="206" t="s">
        <v>77</v>
      </c>
      <c r="C41" s="123" t="s">
        <v>13</v>
      </c>
      <c r="E41" s="29"/>
      <c r="F41" s="125" t="str">
        <f>IF($C$42=0,"",IF(C41="[for completion]","",C41/$C$42))</f>
        <v/>
      </c>
      <c r="G41" s="235"/>
      <c r="H41" s="325"/>
      <c r="I41" s="206"/>
      <c r="L41" s="29"/>
      <c r="M41" s="232"/>
      <c r="N41" s="235"/>
    </row>
    <row r="42" spans="1:14" x14ac:dyDescent="0.25">
      <c r="A42" s="205" t="s">
        <v>1577</v>
      </c>
      <c r="B42" s="233" t="s">
        <v>79</v>
      </c>
      <c r="C42" s="234">
        <f>SUM(C39:C41)</f>
        <v>0</v>
      </c>
      <c r="D42" s="206"/>
      <c r="E42" s="29"/>
      <c r="F42" s="36">
        <f>SUM(F39:F41)</f>
        <v>0</v>
      </c>
      <c r="G42" s="235"/>
      <c r="H42" s="325"/>
      <c r="I42" s="206"/>
      <c r="L42" s="29"/>
      <c r="M42" s="232"/>
      <c r="N42" s="235"/>
    </row>
    <row r="43" spans="1:14" outlineLevel="1" x14ac:dyDescent="0.25">
      <c r="A43" s="205" t="s">
        <v>1578</v>
      </c>
      <c r="B43" s="233"/>
      <c r="C43" s="206"/>
      <c r="D43" s="206"/>
      <c r="E43" s="29"/>
      <c r="F43" s="39"/>
      <c r="G43" s="235"/>
      <c r="H43" s="325"/>
      <c r="I43" s="206"/>
      <c r="L43" s="29"/>
      <c r="M43" s="232"/>
      <c r="N43" s="235"/>
    </row>
    <row r="44" spans="1:14" outlineLevel="1" x14ac:dyDescent="0.25">
      <c r="A44" s="205" t="s">
        <v>1579</v>
      </c>
      <c r="B44" s="233"/>
      <c r="C44" s="206"/>
      <c r="D44" s="206"/>
      <c r="E44" s="29"/>
      <c r="F44" s="39"/>
      <c r="G44" s="235"/>
      <c r="H44" s="325"/>
      <c r="I44" s="206"/>
      <c r="L44" s="29"/>
      <c r="M44" s="232"/>
      <c r="N44" s="235"/>
    </row>
    <row r="45" spans="1:14" outlineLevel="1" x14ac:dyDescent="0.25">
      <c r="A45" s="205" t="s">
        <v>1580</v>
      </c>
      <c r="B45" s="206"/>
      <c r="E45" s="29"/>
      <c r="F45" s="232"/>
      <c r="G45" s="235"/>
      <c r="H45" s="325"/>
      <c r="I45" s="206"/>
      <c r="L45" s="29"/>
      <c r="M45" s="232"/>
      <c r="N45" s="235"/>
    </row>
    <row r="46" spans="1:14" outlineLevel="1" x14ac:dyDescent="0.25">
      <c r="A46" s="205" t="s">
        <v>1581</v>
      </c>
      <c r="B46" s="206"/>
      <c r="E46" s="29"/>
      <c r="F46" s="232"/>
      <c r="G46" s="235"/>
      <c r="H46" s="325"/>
      <c r="I46" s="206"/>
      <c r="L46" s="29"/>
      <c r="M46" s="232"/>
      <c r="N46" s="235"/>
    </row>
    <row r="47" spans="1:14" outlineLevel="1" x14ac:dyDescent="0.25">
      <c r="A47" s="205" t="s">
        <v>1582</v>
      </c>
      <c r="B47" s="206"/>
      <c r="E47" s="29"/>
      <c r="F47" s="232"/>
      <c r="G47" s="235"/>
      <c r="H47" s="325"/>
      <c r="I47" s="206"/>
      <c r="L47" s="29"/>
      <c r="M47" s="232"/>
      <c r="N47" s="235"/>
    </row>
    <row r="48" spans="1:14" ht="15" customHeight="1" x14ac:dyDescent="0.25">
      <c r="A48" s="298"/>
      <c r="B48" s="226" t="s">
        <v>554</v>
      </c>
      <c r="C48" s="298" t="s">
        <v>1367</v>
      </c>
      <c r="D48" s="298"/>
      <c r="E48" s="236"/>
      <c r="F48" s="227"/>
      <c r="G48" s="227"/>
      <c r="H48" s="325"/>
      <c r="I48" s="231"/>
      <c r="J48" s="228"/>
      <c r="K48" s="228"/>
      <c r="L48" s="112"/>
      <c r="M48" s="229"/>
      <c r="N48" s="229"/>
    </row>
    <row r="49" spans="1:14" x14ac:dyDescent="0.25">
      <c r="A49" s="205" t="s">
        <v>1583</v>
      </c>
      <c r="B49" s="238" t="s">
        <v>556</v>
      </c>
      <c r="C49" s="28">
        <f>SUM(C50:C76)</f>
        <v>0</v>
      </c>
      <c r="G49" s="205"/>
      <c r="H49" s="325"/>
      <c r="I49" s="112"/>
      <c r="N49" s="205"/>
    </row>
    <row r="50" spans="1:14" x14ac:dyDescent="0.25">
      <c r="A50" s="205" t="s">
        <v>1584</v>
      </c>
      <c r="B50" s="205" t="s">
        <v>558</v>
      </c>
      <c r="C50" s="28" t="s">
        <v>13</v>
      </c>
      <c r="G50" s="205"/>
      <c r="H50" s="325"/>
      <c r="N50" s="205"/>
    </row>
    <row r="51" spans="1:14" x14ac:dyDescent="0.25">
      <c r="A51" s="205" t="s">
        <v>1585</v>
      </c>
      <c r="B51" s="205" t="s">
        <v>560</v>
      </c>
      <c r="C51" s="28" t="s">
        <v>13</v>
      </c>
      <c r="G51" s="205"/>
      <c r="H51" s="325"/>
      <c r="N51" s="205"/>
    </row>
    <row r="52" spans="1:14" x14ac:dyDescent="0.25">
      <c r="A52" s="205" t="s">
        <v>1586</v>
      </c>
      <c r="B52" s="205" t="s">
        <v>562</v>
      </c>
      <c r="C52" s="28" t="s">
        <v>13</v>
      </c>
      <c r="G52" s="205"/>
      <c r="H52" s="325"/>
      <c r="N52" s="205"/>
    </row>
    <row r="53" spans="1:14" x14ac:dyDescent="0.25">
      <c r="A53" s="205" t="s">
        <v>1587</v>
      </c>
      <c r="B53" s="205" t="s">
        <v>564</v>
      </c>
      <c r="C53" s="28" t="s">
        <v>13</v>
      </c>
      <c r="G53" s="205"/>
      <c r="H53" s="325"/>
      <c r="N53" s="205"/>
    </row>
    <row r="54" spans="1:14" x14ac:dyDescent="0.25">
      <c r="A54" s="205" t="s">
        <v>1588</v>
      </c>
      <c r="B54" s="205" t="s">
        <v>566</v>
      </c>
      <c r="C54" s="28" t="s">
        <v>13</v>
      </c>
      <c r="G54" s="205"/>
      <c r="H54" s="325"/>
      <c r="N54" s="205"/>
    </row>
    <row r="55" spans="1:14" x14ac:dyDescent="0.25">
      <c r="A55" s="205" t="s">
        <v>1589</v>
      </c>
      <c r="B55" s="205" t="s">
        <v>568</v>
      </c>
      <c r="C55" s="28" t="s">
        <v>13</v>
      </c>
      <c r="G55" s="205"/>
      <c r="H55" s="325"/>
      <c r="N55" s="205"/>
    </row>
    <row r="56" spans="1:14" x14ac:dyDescent="0.25">
      <c r="A56" s="205" t="s">
        <v>1590</v>
      </c>
      <c r="B56" s="205" t="s">
        <v>570</v>
      </c>
      <c r="C56" s="28" t="s">
        <v>13</v>
      </c>
      <c r="G56" s="205"/>
      <c r="H56" s="325"/>
      <c r="N56" s="205"/>
    </row>
    <row r="57" spans="1:14" x14ac:dyDescent="0.25">
      <c r="A57" s="205" t="s">
        <v>1591</v>
      </c>
      <c r="B57" s="205" t="s">
        <v>572</v>
      </c>
      <c r="C57" s="28" t="s">
        <v>13</v>
      </c>
      <c r="G57" s="205"/>
      <c r="H57" s="325"/>
      <c r="N57" s="205"/>
    </row>
    <row r="58" spans="1:14" x14ac:dyDescent="0.25">
      <c r="A58" s="205" t="s">
        <v>1592</v>
      </c>
      <c r="B58" s="205" t="s">
        <v>574</v>
      </c>
      <c r="C58" s="28" t="s">
        <v>13</v>
      </c>
      <c r="G58" s="205"/>
      <c r="H58" s="325"/>
      <c r="N58" s="205"/>
    </row>
    <row r="59" spans="1:14" x14ac:dyDescent="0.25">
      <c r="A59" s="205" t="s">
        <v>1593</v>
      </c>
      <c r="B59" s="205" t="s">
        <v>576</v>
      </c>
      <c r="C59" s="28" t="s">
        <v>13</v>
      </c>
      <c r="G59" s="205"/>
      <c r="H59" s="325"/>
      <c r="N59" s="205"/>
    </row>
    <row r="60" spans="1:14" x14ac:dyDescent="0.25">
      <c r="A60" s="205" t="s">
        <v>1594</v>
      </c>
      <c r="B60" s="205" t="s">
        <v>578</v>
      </c>
      <c r="C60" s="28" t="s">
        <v>13</v>
      </c>
      <c r="G60" s="205"/>
      <c r="H60" s="325"/>
      <c r="N60" s="205"/>
    </row>
    <row r="61" spans="1:14" x14ac:dyDescent="0.25">
      <c r="A61" s="205" t="s">
        <v>1595</v>
      </c>
      <c r="B61" s="205" t="s">
        <v>580</v>
      </c>
      <c r="C61" s="28" t="s">
        <v>13</v>
      </c>
      <c r="G61" s="205"/>
      <c r="H61" s="325"/>
      <c r="N61" s="205"/>
    </row>
    <row r="62" spans="1:14" x14ac:dyDescent="0.25">
      <c r="A62" s="205" t="s">
        <v>1596</v>
      </c>
      <c r="B62" s="205" t="s">
        <v>582</v>
      </c>
      <c r="C62" s="28" t="s">
        <v>13</v>
      </c>
      <c r="G62" s="205"/>
      <c r="H62" s="325"/>
      <c r="N62" s="205"/>
    </row>
    <row r="63" spans="1:14" x14ac:dyDescent="0.25">
      <c r="A63" s="205" t="s">
        <v>1597</v>
      </c>
      <c r="B63" s="205" t="s">
        <v>584</v>
      </c>
      <c r="C63" s="28" t="s">
        <v>13</v>
      </c>
      <c r="G63" s="205"/>
      <c r="H63" s="325"/>
      <c r="N63" s="205"/>
    </row>
    <row r="64" spans="1:14" x14ac:dyDescent="0.25">
      <c r="A64" s="205" t="s">
        <v>1598</v>
      </c>
      <c r="B64" s="205" t="s">
        <v>586</v>
      </c>
      <c r="C64" s="28" t="s">
        <v>13</v>
      </c>
      <c r="G64" s="205"/>
      <c r="H64" s="325"/>
      <c r="N64" s="205"/>
    </row>
    <row r="65" spans="1:14" x14ac:dyDescent="0.25">
      <c r="A65" s="205" t="s">
        <v>1599</v>
      </c>
      <c r="B65" s="205" t="s">
        <v>588</v>
      </c>
      <c r="C65" s="28" t="s">
        <v>13</v>
      </c>
      <c r="G65" s="205"/>
      <c r="H65" s="325"/>
      <c r="N65" s="205"/>
    </row>
    <row r="66" spans="1:14" x14ac:dyDescent="0.25">
      <c r="A66" s="205" t="s">
        <v>1600</v>
      </c>
      <c r="B66" s="205" t="s">
        <v>590</v>
      </c>
      <c r="C66" s="28" t="s">
        <v>13</v>
      </c>
      <c r="G66" s="205"/>
      <c r="H66" s="325"/>
      <c r="N66" s="205"/>
    </row>
    <row r="67" spans="1:14" x14ac:dyDescent="0.25">
      <c r="A67" s="205" t="s">
        <v>1601</v>
      </c>
      <c r="B67" s="205" t="s">
        <v>592</v>
      </c>
      <c r="C67" s="28" t="s">
        <v>13</v>
      </c>
      <c r="G67" s="205"/>
      <c r="H67" s="325"/>
      <c r="N67" s="205"/>
    </row>
    <row r="68" spans="1:14" x14ac:dyDescent="0.25">
      <c r="A68" s="205" t="s">
        <v>1602</v>
      </c>
      <c r="B68" s="205" t="s">
        <v>594</v>
      </c>
      <c r="C68" s="28" t="s">
        <v>13</v>
      </c>
      <c r="G68" s="205"/>
      <c r="H68" s="325"/>
      <c r="N68" s="205"/>
    </row>
    <row r="69" spans="1:14" x14ac:dyDescent="0.25">
      <c r="A69" s="205" t="s">
        <v>1603</v>
      </c>
      <c r="B69" s="205" t="s">
        <v>596</v>
      </c>
      <c r="C69" s="28" t="s">
        <v>13</v>
      </c>
      <c r="G69" s="205"/>
      <c r="H69" s="325"/>
      <c r="N69" s="205"/>
    </row>
    <row r="70" spans="1:14" x14ac:dyDescent="0.25">
      <c r="A70" s="205" t="s">
        <v>1604</v>
      </c>
      <c r="B70" s="205" t="s">
        <v>598</v>
      </c>
      <c r="C70" s="28" t="s">
        <v>13</v>
      </c>
      <c r="G70" s="205"/>
      <c r="H70" s="325"/>
      <c r="N70" s="205"/>
    </row>
    <row r="71" spans="1:14" x14ac:dyDescent="0.25">
      <c r="A71" s="205" t="s">
        <v>1605</v>
      </c>
      <c r="B71" s="205" t="s">
        <v>600</v>
      </c>
      <c r="C71" s="28" t="s">
        <v>13</v>
      </c>
      <c r="G71" s="205"/>
      <c r="H71" s="325"/>
      <c r="N71" s="205"/>
    </row>
    <row r="72" spans="1:14" x14ac:dyDescent="0.25">
      <c r="A72" s="205" t="s">
        <v>1606</v>
      </c>
      <c r="B72" s="205" t="s">
        <v>602</v>
      </c>
      <c r="C72" s="28" t="s">
        <v>13</v>
      </c>
      <c r="G72" s="205"/>
      <c r="H72" s="325"/>
      <c r="N72" s="205"/>
    </row>
    <row r="73" spans="1:14" x14ac:dyDescent="0.25">
      <c r="A73" s="205" t="s">
        <v>1607</v>
      </c>
      <c r="B73" s="205" t="s">
        <v>604</v>
      </c>
      <c r="C73" s="28" t="s">
        <v>13</v>
      </c>
      <c r="G73" s="205"/>
      <c r="H73" s="325"/>
      <c r="N73" s="205"/>
    </row>
    <row r="74" spans="1:14" x14ac:dyDescent="0.25">
      <c r="A74" s="205" t="s">
        <v>1608</v>
      </c>
      <c r="B74" s="205" t="s">
        <v>606</v>
      </c>
      <c r="C74" s="28" t="s">
        <v>13</v>
      </c>
      <c r="G74" s="205"/>
      <c r="H74" s="325"/>
      <c r="N74" s="205"/>
    </row>
    <row r="75" spans="1:14" x14ac:dyDescent="0.25">
      <c r="A75" s="205" t="s">
        <v>1609</v>
      </c>
      <c r="B75" s="205" t="s">
        <v>608</v>
      </c>
      <c r="C75" s="28" t="s">
        <v>13</v>
      </c>
      <c r="G75" s="205"/>
      <c r="H75" s="325"/>
      <c r="N75" s="205"/>
    </row>
    <row r="76" spans="1:14" x14ac:dyDescent="0.25">
      <c r="A76" s="205" t="s">
        <v>1610</v>
      </c>
      <c r="B76" s="205" t="s">
        <v>610</v>
      </c>
      <c r="C76" s="28" t="s">
        <v>13</v>
      </c>
      <c r="G76" s="205"/>
      <c r="H76" s="325"/>
      <c r="N76" s="205"/>
    </row>
    <row r="77" spans="1:14" x14ac:dyDescent="0.25">
      <c r="A77" s="205" t="s">
        <v>1611</v>
      </c>
      <c r="B77" s="238" t="s">
        <v>272</v>
      </c>
      <c r="C77" s="28">
        <f>SUM(C78:C80)</f>
        <v>0</v>
      </c>
      <c r="G77" s="205"/>
      <c r="H77" s="325"/>
      <c r="I77" s="112"/>
      <c r="N77" s="205"/>
    </row>
    <row r="78" spans="1:14" x14ac:dyDescent="0.25">
      <c r="A78" s="205" t="s">
        <v>1612</v>
      </c>
      <c r="B78" s="205" t="s">
        <v>613</v>
      </c>
      <c r="C78" s="28" t="s">
        <v>13</v>
      </c>
      <c r="G78" s="205"/>
      <c r="H78" s="325"/>
      <c r="N78" s="205"/>
    </row>
    <row r="79" spans="1:14" x14ac:dyDescent="0.25">
      <c r="A79" s="205" t="s">
        <v>1613</v>
      </c>
      <c r="B79" s="205" t="s">
        <v>615</v>
      </c>
      <c r="C79" s="28" t="s">
        <v>13</v>
      </c>
      <c r="G79" s="205"/>
      <c r="H79" s="325"/>
      <c r="N79" s="205"/>
    </row>
    <row r="80" spans="1:14" x14ac:dyDescent="0.25">
      <c r="A80" s="205" t="s">
        <v>1614</v>
      </c>
      <c r="B80" s="205" t="s">
        <v>617</v>
      </c>
      <c r="C80" s="28" t="s">
        <v>13</v>
      </c>
      <c r="G80" s="205"/>
      <c r="H80" s="325"/>
      <c r="N80" s="205"/>
    </row>
    <row r="81" spans="1:14" x14ac:dyDescent="0.25">
      <c r="A81" s="205" t="s">
        <v>1615</v>
      </c>
      <c r="B81" s="238" t="s">
        <v>77</v>
      </c>
      <c r="C81" s="28">
        <f>SUM(C82:C92)</f>
        <v>0</v>
      </c>
      <c r="G81" s="205"/>
      <c r="H81" s="325"/>
      <c r="I81" s="112"/>
      <c r="N81" s="205"/>
    </row>
    <row r="82" spans="1:14" x14ac:dyDescent="0.25">
      <c r="A82" s="205" t="s">
        <v>1616</v>
      </c>
      <c r="B82" s="206" t="s">
        <v>274</v>
      </c>
      <c r="C82" s="28" t="s">
        <v>13</v>
      </c>
      <c r="G82" s="205"/>
      <c r="H82" s="325"/>
      <c r="I82" s="206"/>
      <c r="N82" s="205"/>
    </row>
    <row r="83" spans="1:14" x14ac:dyDescent="0.25">
      <c r="A83" s="205" t="s">
        <v>1617</v>
      </c>
      <c r="B83" s="205" t="s">
        <v>621</v>
      </c>
      <c r="C83" s="28" t="s">
        <v>13</v>
      </c>
      <c r="G83" s="205"/>
      <c r="H83" s="325"/>
      <c r="I83" s="206"/>
      <c r="N83" s="205"/>
    </row>
    <row r="84" spans="1:14" x14ac:dyDescent="0.25">
      <c r="A84" s="205" t="s">
        <v>1618</v>
      </c>
      <c r="B84" s="206" t="s">
        <v>276</v>
      </c>
      <c r="C84" s="28" t="s">
        <v>13</v>
      </c>
      <c r="G84" s="205"/>
      <c r="H84" s="325"/>
      <c r="I84" s="206"/>
      <c r="N84" s="205"/>
    </row>
    <row r="85" spans="1:14" x14ac:dyDescent="0.25">
      <c r="A85" s="205" t="s">
        <v>1619</v>
      </c>
      <c r="B85" s="206" t="s">
        <v>278</v>
      </c>
      <c r="C85" s="28" t="s">
        <v>13</v>
      </c>
      <c r="G85" s="205"/>
      <c r="H85" s="325"/>
      <c r="I85" s="206"/>
      <c r="N85" s="205"/>
    </row>
    <row r="86" spans="1:14" x14ac:dyDescent="0.25">
      <c r="A86" s="205" t="s">
        <v>1620</v>
      </c>
      <c r="B86" s="206" t="s">
        <v>280</v>
      </c>
      <c r="C86" s="28" t="s">
        <v>13</v>
      </c>
      <c r="G86" s="205"/>
      <c r="H86" s="325"/>
      <c r="I86" s="206"/>
      <c r="N86" s="205"/>
    </row>
    <row r="87" spans="1:14" x14ac:dyDescent="0.25">
      <c r="A87" s="205" t="s">
        <v>1621</v>
      </c>
      <c r="B87" s="206" t="s">
        <v>282</v>
      </c>
      <c r="C87" s="28" t="s">
        <v>13</v>
      </c>
      <c r="G87" s="205"/>
      <c r="H87" s="325"/>
      <c r="I87" s="206"/>
      <c r="N87" s="205"/>
    </row>
    <row r="88" spans="1:14" x14ac:dyDescent="0.25">
      <c r="A88" s="205" t="s">
        <v>1622</v>
      </c>
      <c r="B88" s="206" t="s">
        <v>284</v>
      </c>
      <c r="C88" s="28" t="s">
        <v>13</v>
      </c>
      <c r="G88" s="205"/>
      <c r="H88" s="325"/>
      <c r="I88" s="206"/>
      <c r="N88" s="205"/>
    </row>
    <row r="89" spans="1:14" x14ac:dyDescent="0.25">
      <c r="A89" s="205" t="s">
        <v>1623</v>
      </c>
      <c r="B89" s="206" t="s">
        <v>286</v>
      </c>
      <c r="C89" s="28" t="s">
        <v>13</v>
      </c>
      <c r="G89" s="205"/>
      <c r="H89" s="325"/>
      <c r="I89" s="206"/>
      <c r="N89" s="205"/>
    </row>
    <row r="90" spans="1:14" x14ac:dyDescent="0.25">
      <c r="A90" s="205" t="s">
        <v>1624</v>
      </c>
      <c r="B90" s="206" t="s">
        <v>288</v>
      </c>
      <c r="C90" s="28" t="s">
        <v>13</v>
      </c>
      <c r="G90" s="205"/>
      <c r="H90" s="325"/>
      <c r="I90" s="206"/>
      <c r="N90" s="205"/>
    </row>
    <row r="91" spans="1:14" x14ac:dyDescent="0.25">
      <c r="A91" s="205" t="s">
        <v>1625</v>
      </c>
      <c r="B91" s="206" t="s">
        <v>290</v>
      </c>
      <c r="C91" s="28" t="s">
        <v>13</v>
      </c>
      <c r="G91" s="205"/>
      <c r="H91" s="325"/>
      <c r="I91" s="206"/>
      <c r="N91" s="205"/>
    </row>
    <row r="92" spans="1:14" x14ac:dyDescent="0.25">
      <c r="A92" s="205" t="s">
        <v>1626</v>
      </c>
      <c r="B92" s="206" t="s">
        <v>77</v>
      </c>
      <c r="C92" s="28" t="s">
        <v>13</v>
      </c>
      <c r="G92" s="205"/>
      <c r="H92" s="325"/>
      <c r="I92" s="206"/>
      <c r="N92" s="205"/>
    </row>
    <row r="93" spans="1:14" outlineLevel="1" x14ac:dyDescent="0.25">
      <c r="A93" s="205" t="s">
        <v>1627</v>
      </c>
      <c r="B93" s="230" t="s">
        <v>81</v>
      </c>
      <c r="C93" s="28"/>
      <c r="G93" s="205"/>
      <c r="H93" s="325"/>
      <c r="I93" s="206"/>
      <c r="N93" s="205"/>
    </row>
    <row r="94" spans="1:14" outlineLevel="1" x14ac:dyDescent="0.25">
      <c r="A94" s="205" t="s">
        <v>1628</v>
      </c>
      <c r="B94" s="230" t="s">
        <v>81</v>
      </c>
      <c r="C94" s="28"/>
      <c r="G94" s="205"/>
      <c r="H94" s="325"/>
      <c r="I94" s="206"/>
      <c r="N94" s="205"/>
    </row>
    <row r="95" spans="1:14" outlineLevel="1" x14ac:dyDescent="0.25">
      <c r="A95" s="205" t="s">
        <v>1629</v>
      </c>
      <c r="B95" s="230" t="s">
        <v>81</v>
      </c>
      <c r="C95" s="28"/>
      <c r="G95" s="205"/>
      <c r="H95" s="325"/>
      <c r="I95" s="206"/>
      <c r="N95" s="205"/>
    </row>
    <row r="96" spans="1:14" outlineLevel="1" x14ac:dyDescent="0.25">
      <c r="A96" s="205" t="s">
        <v>1630</v>
      </c>
      <c r="B96" s="230" t="s">
        <v>81</v>
      </c>
      <c r="C96" s="28"/>
      <c r="G96" s="205"/>
      <c r="H96" s="325"/>
      <c r="I96" s="206"/>
      <c r="N96" s="205"/>
    </row>
    <row r="97" spans="1:14" outlineLevel="1" x14ac:dyDescent="0.25">
      <c r="A97" s="205" t="s">
        <v>1631</v>
      </c>
      <c r="B97" s="230" t="s">
        <v>81</v>
      </c>
      <c r="C97" s="28"/>
      <c r="G97" s="205"/>
      <c r="H97" s="325"/>
      <c r="I97" s="206"/>
      <c r="N97" s="205"/>
    </row>
    <row r="98" spans="1:14" outlineLevel="1" x14ac:dyDescent="0.25">
      <c r="A98" s="205" t="s">
        <v>1632</v>
      </c>
      <c r="B98" s="230" t="s">
        <v>81</v>
      </c>
      <c r="C98" s="28"/>
      <c r="G98" s="205"/>
      <c r="H98" s="325"/>
      <c r="I98" s="206"/>
      <c r="N98" s="205"/>
    </row>
    <row r="99" spans="1:14" outlineLevel="1" x14ac:dyDescent="0.25">
      <c r="A99" s="205" t="s">
        <v>1633</v>
      </c>
      <c r="B99" s="230" t="s">
        <v>81</v>
      </c>
      <c r="C99" s="28"/>
      <c r="G99" s="205"/>
      <c r="H99" s="325"/>
      <c r="I99" s="206"/>
      <c r="N99" s="205"/>
    </row>
    <row r="100" spans="1:14" outlineLevel="1" x14ac:dyDescent="0.25">
      <c r="A100" s="205" t="s">
        <v>1634</v>
      </c>
      <c r="B100" s="230" t="s">
        <v>81</v>
      </c>
      <c r="C100" s="28"/>
      <c r="G100" s="205"/>
      <c r="H100" s="325"/>
      <c r="I100" s="206"/>
      <c r="N100" s="205"/>
    </row>
    <row r="101" spans="1:14" outlineLevel="1" x14ac:dyDescent="0.25">
      <c r="A101" s="205" t="s">
        <v>1635</v>
      </c>
      <c r="B101" s="230" t="s">
        <v>81</v>
      </c>
      <c r="C101" s="28"/>
      <c r="G101" s="205"/>
      <c r="H101" s="325"/>
      <c r="I101" s="206"/>
      <c r="N101" s="205"/>
    </row>
    <row r="102" spans="1:14" outlineLevel="1" x14ac:dyDescent="0.25">
      <c r="A102" s="205" t="s">
        <v>1636</v>
      </c>
      <c r="B102" s="230" t="s">
        <v>81</v>
      </c>
      <c r="C102" s="28"/>
      <c r="G102" s="205"/>
      <c r="H102" s="325"/>
      <c r="I102" s="206"/>
      <c r="N102" s="205"/>
    </row>
    <row r="103" spans="1:14" ht="15" customHeight="1" x14ac:dyDescent="0.25">
      <c r="A103" s="298"/>
      <c r="B103" s="239" t="s">
        <v>641</v>
      </c>
      <c r="C103" s="240" t="s">
        <v>1367</v>
      </c>
      <c r="D103" s="298"/>
      <c r="E103" s="236"/>
      <c r="F103" s="298"/>
      <c r="G103" s="227"/>
      <c r="H103" s="325"/>
      <c r="I103" s="231"/>
      <c r="J103" s="228"/>
      <c r="K103" s="228"/>
      <c r="L103" s="112"/>
      <c r="M103" s="228"/>
      <c r="N103" s="229"/>
    </row>
    <row r="104" spans="1:14" x14ac:dyDescent="0.25">
      <c r="A104" s="205" t="s">
        <v>1637</v>
      </c>
      <c r="B104" s="206" t="s">
        <v>643</v>
      </c>
      <c r="C104" s="28" t="s">
        <v>13</v>
      </c>
      <c r="G104" s="205"/>
      <c r="H104" s="325"/>
      <c r="I104" s="206"/>
      <c r="N104" s="205"/>
    </row>
    <row r="105" spans="1:14" x14ac:dyDescent="0.25">
      <c r="A105" s="205" t="s">
        <v>1638</v>
      </c>
      <c r="B105" s="206" t="s">
        <v>643</v>
      </c>
      <c r="C105" s="28" t="s">
        <v>13</v>
      </c>
      <c r="G105" s="205"/>
      <c r="H105" s="325"/>
      <c r="I105" s="206"/>
      <c r="N105" s="205"/>
    </row>
    <row r="106" spans="1:14" x14ac:dyDescent="0.25">
      <c r="A106" s="205" t="s">
        <v>1639</v>
      </c>
      <c r="B106" s="206" t="s">
        <v>643</v>
      </c>
      <c r="C106" s="28" t="s">
        <v>13</v>
      </c>
      <c r="G106" s="205"/>
      <c r="H106" s="325"/>
      <c r="I106" s="206"/>
      <c r="N106" s="205"/>
    </row>
    <row r="107" spans="1:14" x14ac:dyDescent="0.25">
      <c r="A107" s="205" t="s">
        <v>1640</v>
      </c>
      <c r="B107" s="206" t="s">
        <v>643</v>
      </c>
      <c r="C107" s="28" t="s">
        <v>13</v>
      </c>
      <c r="G107" s="205"/>
      <c r="H107" s="325"/>
      <c r="I107" s="206"/>
      <c r="N107" s="205"/>
    </row>
    <row r="108" spans="1:14" x14ac:dyDescent="0.25">
      <c r="A108" s="205" t="s">
        <v>1641</v>
      </c>
      <c r="B108" s="206" t="s">
        <v>643</v>
      </c>
      <c r="C108" s="28" t="s">
        <v>13</v>
      </c>
      <c r="G108" s="205"/>
      <c r="H108" s="325"/>
      <c r="I108" s="206"/>
      <c r="N108" s="205"/>
    </row>
    <row r="109" spans="1:14" x14ac:dyDescent="0.25">
      <c r="A109" s="205" t="s">
        <v>1642</v>
      </c>
      <c r="B109" s="206" t="s">
        <v>643</v>
      </c>
      <c r="C109" s="28" t="s">
        <v>13</v>
      </c>
      <c r="G109" s="205"/>
      <c r="H109" s="325"/>
      <c r="I109" s="206"/>
      <c r="N109" s="205"/>
    </row>
    <row r="110" spans="1:14" x14ac:dyDescent="0.25">
      <c r="A110" s="205" t="s">
        <v>1643</v>
      </c>
      <c r="B110" s="206" t="s">
        <v>643</v>
      </c>
      <c r="C110" s="28" t="s">
        <v>13</v>
      </c>
      <c r="G110" s="205"/>
      <c r="H110" s="325"/>
      <c r="I110" s="206"/>
      <c r="N110" s="205"/>
    </row>
    <row r="111" spans="1:14" x14ac:dyDescent="0.25">
      <c r="A111" s="205" t="s">
        <v>1644</v>
      </c>
      <c r="B111" s="206" t="s">
        <v>643</v>
      </c>
      <c r="C111" s="28" t="s">
        <v>13</v>
      </c>
      <c r="G111" s="205"/>
      <c r="H111" s="325"/>
      <c r="I111" s="206"/>
      <c r="N111" s="205"/>
    </row>
    <row r="112" spans="1:14" x14ac:dyDescent="0.25">
      <c r="A112" s="205" t="s">
        <v>1645</v>
      </c>
      <c r="B112" s="206" t="s">
        <v>643</v>
      </c>
      <c r="C112" s="28" t="s">
        <v>13</v>
      </c>
      <c r="G112" s="205"/>
      <c r="H112" s="325"/>
      <c r="I112" s="206"/>
      <c r="N112" s="205"/>
    </row>
    <row r="113" spans="1:14" x14ac:dyDescent="0.25">
      <c r="A113" s="205" t="s">
        <v>1646</v>
      </c>
      <c r="B113" s="206" t="s">
        <v>643</v>
      </c>
      <c r="C113" s="28" t="s">
        <v>13</v>
      </c>
      <c r="G113" s="205"/>
      <c r="H113" s="325"/>
      <c r="I113" s="206"/>
      <c r="N113" s="205"/>
    </row>
    <row r="114" spans="1:14" x14ac:dyDescent="0.25">
      <c r="A114" s="205" t="s">
        <v>1647</v>
      </c>
      <c r="B114" s="206" t="s">
        <v>643</v>
      </c>
      <c r="C114" s="28" t="s">
        <v>13</v>
      </c>
      <c r="G114" s="205"/>
      <c r="H114" s="325"/>
      <c r="I114" s="206"/>
      <c r="N114" s="205"/>
    </row>
    <row r="115" spans="1:14" x14ac:dyDescent="0.25">
      <c r="A115" s="205" t="s">
        <v>1648</v>
      </c>
      <c r="B115" s="206" t="s">
        <v>643</v>
      </c>
      <c r="C115" s="28" t="s">
        <v>13</v>
      </c>
      <c r="G115" s="205"/>
      <c r="H115" s="325"/>
      <c r="I115" s="206"/>
      <c r="N115" s="205"/>
    </row>
    <row r="116" spans="1:14" x14ac:dyDescent="0.25">
      <c r="A116" s="205" t="s">
        <v>1649</v>
      </c>
      <c r="B116" s="206" t="s">
        <v>643</v>
      </c>
      <c r="C116" s="28" t="s">
        <v>13</v>
      </c>
      <c r="G116" s="205"/>
      <c r="H116" s="325"/>
      <c r="I116" s="206"/>
      <c r="N116" s="205"/>
    </row>
    <row r="117" spans="1:14" x14ac:dyDescent="0.25">
      <c r="A117" s="205" t="s">
        <v>1650</v>
      </c>
      <c r="B117" s="206" t="s">
        <v>643</v>
      </c>
      <c r="C117" s="28" t="s">
        <v>13</v>
      </c>
      <c r="G117" s="205"/>
      <c r="H117" s="325"/>
      <c r="I117" s="206"/>
      <c r="N117" s="205"/>
    </row>
    <row r="118" spans="1:14" x14ac:dyDescent="0.25">
      <c r="A118" s="205" t="s">
        <v>1651</v>
      </c>
      <c r="B118" s="206" t="s">
        <v>643</v>
      </c>
      <c r="C118" s="28" t="s">
        <v>13</v>
      </c>
      <c r="G118" s="205"/>
      <c r="H118" s="325"/>
      <c r="I118" s="206"/>
      <c r="N118" s="205"/>
    </row>
    <row r="119" spans="1:14" x14ac:dyDescent="0.25">
      <c r="A119" s="205" t="s">
        <v>1652</v>
      </c>
      <c r="B119" s="206" t="s">
        <v>643</v>
      </c>
      <c r="C119" s="28" t="s">
        <v>13</v>
      </c>
      <c r="G119" s="205"/>
      <c r="H119" s="325"/>
      <c r="I119" s="206"/>
      <c r="N119" s="205"/>
    </row>
    <row r="120" spans="1:14" x14ac:dyDescent="0.25">
      <c r="A120" s="205" t="s">
        <v>1653</v>
      </c>
      <c r="B120" s="206" t="s">
        <v>643</v>
      </c>
      <c r="C120" s="28" t="s">
        <v>13</v>
      </c>
      <c r="G120" s="205"/>
      <c r="H120" s="325"/>
      <c r="I120" s="206"/>
      <c r="N120" s="205"/>
    </row>
    <row r="121" spans="1:14" x14ac:dyDescent="0.25">
      <c r="A121" s="205" t="s">
        <v>1654</v>
      </c>
      <c r="B121" s="206" t="s">
        <v>643</v>
      </c>
      <c r="C121" s="28" t="s">
        <v>13</v>
      </c>
      <c r="G121" s="205"/>
      <c r="H121" s="325"/>
      <c r="I121" s="206"/>
      <c r="N121" s="205"/>
    </row>
    <row r="122" spans="1:14" x14ac:dyDescent="0.25">
      <c r="A122" s="205" t="s">
        <v>1655</v>
      </c>
      <c r="B122" s="206" t="s">
        <v>643</v>
      </c>
      <c r="C122" s="28" t="s">
        <v>13</v>
      </c>
      <c r="G122" s="205"/>
      <c r="H122" s="325"/>
      <c r="I122" s="206"/>
      <c r="N122" s="205"/>
    </row>
    <row r="123" spans="1:14" x14ac:dyDescent="0.25">
      <c r="A123" s="205" t="s">
        <v>1656</v>
      </c>
      <c r="B123" s="206" t="s">
        <v>643</v>
      </c>
      <c r="C123" s="28" t="s">
        <v>13</v>
      </c>
      <c r="G123" s="205"/>
      <c r="H123" s="325"/>
      <c r="I123" s="206"/>
      <c r="N123" s="205"/>
    </row>
    <row r="124" spans="1:14" x14ac:dyDescent="0.25">
      <c r="A124" s="205" t="s">
        <v>1657</v>
      </c>
      <c r="B124" s="206" t="s">
        <v>643</v>
      </c>
      <c r="C124" s="28" t="s">
        <v>13</v>
      </c>
      <c r="G124" s="205"/>
      <c r="H124" s="325"/>
      <c r="I124" s="206"/>
      <c r="N124" s="205"/>
    </row>
    <row r="125" spans="1:14" x14ac:dyDescent="0.25">
      <c r="A125" s="205" t="s">
        <v>1658</v>
      </c>
      <c r="B125" s="206" t="s">
        <v>643</v>
      </c>
      <c r="C125" s="28" t="s">
        <v>13</v>
      </c>
      <c r="G125" s="205"/>
      <c r="H125" s="325"/>
      <c r="I125" s="206"/>
      <c r="N125" s="205"/>
    </row>
    <row r="126" spans="1:14" x14ac:dyDescent="0.25">
      <c r="A126" s="205" t="s">
        <v>1659</v>
      </c>
      <c r="B126" s="206" t="s">
        <v>643</v>
      </c>
      <c r="C126" s="28" t="s">
        <v>13</v>
      </c>
      <c r="G126" s="205"/>
      <c r="H126" s="325"/>
      <c r="I126" s="206"/>
      <c r="N126" s="205"/>
    </row>
    <row r="127" spans="1:14" x14ac:dyDescent="0.25">
      <c r="A127" s="205" t="s">
        <v>1660</v>
      </c>
      <c r="B127" s="206" t="s">
        <v>643</v>
      </c>
      <c r="C127" s="28" t="s">
        <v>13</v>
      </c>
      <c r="G127" s="205"/>
      <c r="H127" s="325"/>
      <c r="I127" s="206"/>
      <c r="N127" s="205"/>
    </row>
    <row r="128" spans="1:14" x14ac:dyDescent="0.25">
      <c r="A128" s="205" t="s">
        <v>1661</v>
      </c>
      <c r="B128" s="206" t="s">
        <v>643</v>
      </c>
      <c r="C128" s="205" t="s">
        <v>13</v>
      </c>
      <c r="G128" s="205"/>
      <c r="H128" s="325"/>
      <c r="I128" s="206"/>
      <c r="N128" s="205"/>
    </row>
    <row r="129" spans="1:14" x14ac:dyDescent="0.25">
      <c r="A129" s="298"/>
      <c r="B129" s="226" t="s">
        <v>693</v>
      </c>
      <c r="C129" s="298" t="s">
        <v>1367</v>
      </c>
      <c r="D129" s="298"/>
      <c r="E129" s="298"/>
      <c r="F129" s="227"/>
      <c r="G129" s="227"/>
      <c r="H129" s="325"/>
      <c r="I129" s="231"/>
      <c r="J129" s="228"/>
      <c r="K129" s="228"/>
      <c r="L129" s="228"/>
      <c r="M129" s="229"/>
      <c r="N129" s="229"/>
    </row>
    <row r="130" spans="1:14" x14ac:dyDescent="0.25">
      <c r="A130" s="205" t="s">
        <v>1662</v>
      </c>
      <c r="B130" s="205" t="s">
        <v>695</v>
      </c>
      <c r="C130" s="28" t="s">
        <v>13</v>
      </c>
      <c r="D130" s="325"/>
      <c r="E130" s="325"/>
      <c r="F130" s="325"/>
      <c r="G130" s="325"/>
      <c r="H130" s="325"/>
      <c r="K130" s="325"/>
      <c r="L130" s="325"/>
      <c r="M130" s="325"/>
      <c r="N130" s="325"/>
    </row>
    <row r="131" spans="1:14" x14ac:dyDescent="0.25">
      <c r="A131" s="205" t="s">
        <v>1663</v>
      </c>
      <c r="B131" s="205" t="s">
        <v>697</v>
      </c>
      <c r="C131" s="28" t="s">
        <v>13</v>
      </c>
      <c r="D131" s="325"/>
      <c r="E131" s="325"/>
      <c r="F131" s="325"/>
      <c r="G131" s="325"/>
      <c r="H131" s="325"/>
      <c r="K131" s="325"/>
      <c r="L131" s="325"/>
      <c r="M131" s="325"/>
      <c r="N131" s="325"/>
    </row>
    <row r="132" spans="1:14" x14ac:dyDescent="0.25">
      <c r="A132" s="205" t="s">
        <v>1664</v>
      </c>
      <c r="B132" s="205" t="s">
        <v>77</v>
      </c>
      <c r="C132" s="28" t="s">
        <v>13</v>
      </c>
      <c r="D132" s="325"/>
      <c r="E132" s="325"/>
      <c r="F132" s="325"/>
      <c r="G132" s="325"/>
      <c r="H132" s="325"/>
      <c r="K132" s="325"/>
      <c r="L132" s="325"/>
      <c r="M132" s="325"/>
      <c r="N132" s="325"/>
    </row>
    <row r="133" spans="1:14" outlineLevel="1" x14ac:dyDescent="0.25">
      <c r="A133" s="205" t="s">
        <v>1665</v>
      </c>
      <c r="C133" s="28"/>
      <c r="D133" s="325"/>
      <c r="E133" s="325"/>
      <c r="F133" s="325"/>
      <c r="G133" s="325"/>
      <c r="H133" s="325"/>
      <c r="K133" s="325"/>
      <c r="L133" s="325"/>
      <c r="M133" s="325"/>
      <c r="N133" s="325"/>
    </row>
    <row r="134" spans="1:14" outlineLevel="1" x14ac:dyDescent="0.25">
      <c r="A134" s="205" t="s">
        <v>1666</v>
      </c>
      <c r="C134" s="28"/>
      <c r="D134" s="325"/>
      <c r="E134" s="325"/>
      <c r="F134" s="325"/>
      <c r="G134" s="325"/>
      <c r="H134" s="325"/>
      <c r="K134" s="325"/>
      <c r="L134" s="325"/>
      <c r="M134" s="325"/>
      <c r="N134" s="325"/>
    </row>
    <row r="135" spans="1:14" outlineLevel="1" x14ac:dyDescent="0.25">
      <c r="A135" s="205" t="s">
        <v>1667</v>
      </c>
      <c r="C135" s="28"/>
      <c r="D135" s="325"/>
      <c r="E135" s="325"/>
      <c r="F135" s="325"/>
      <c r="G135" s="325"/>
      <c r="H135" s="325"/>
      <c r="K135" s="325"/>
      <c r="L135" s="325"/>
      <c r="M135" s="325"/>
      <c r="N135" s="325"/>
    </row>
    <row r="136" spans="1:14" outlineLevel="1" x14ac:dyDescent="0.25">
      <c r="A136" s="205" t="s">
        <v>1668</v>
      </c>
      <c r="C136" s="28"/>
      <c r="D136" s="325"/>
      <c r="E136" s="325"/>
      <c r="F136" s="325"/>
      <c r="G136" s="325"/>
      <c r="H136" s="325"/>
      <c r="K136" s="325"/>
      <c r="L136" s="325"/>
      <c r="M136" s="325"/>
      <c r="N136" s="325"/>
    </row>
    <row r="137" spans="1:14" x14ac:dyDescent="0.25">
      <c r="A137" s="298"/>
      <c r="B137" s="226" t="s">
        <v>705</v>
      </c>
      <c r="C137" s="298" t="s">
        <v>1367</v>
      </c>
      <c r="D137" s="298"/>
      <c r="E137" s="298"/>
      <c r="F137" s="227"/>
      <c r="G137" s="227"/>
      <c r="H137" s="325"/>
      <c r="I137" s="231"/>
      <c r="J137" s="228"/>
      <c r="K137" s="228"/>
      <c r="L137" s="228"/>
      <c r="M137" s="229"/>
      <c r="N137" s="229"/>
    </row>
    <row r="138" spans="1:14" x14ac:dyDescent="0.25">
      <c r="A138" s="205" t="s">
        <v>1669</v>
      </c>
      <c r="B138" s="205" t="s">
        <v>707</v>
      </c>
      <c r="C138" s="28" t="s">
        <v>13</v>
      </c>
      <c r="D138" s="237"/>
      <c r="E138" s="237"/>
      <c r="F138" s="29"/>
      <c r="G138" s="235"/>
      <c r="H138" s="325"/>
      <c r="K138" s="237"/>
      <c r="L138" s="237"/>
      <c r="M138" s="29"/>
      <c r="N138" s="235"/>
    </row>
    <row r="139" spans="1:14" x14ac:dyDescent="0.25">
      <c r="A139" s="205" t="s">
        <v>1670</v>
      </c>
      <c r="B139" s="205" t="s">
        <v>709</v>
      </c>
      <c r="C139" s="28" t="s">
        <v>13</v>
      </c>
      <c r="D139" s="237"/>
      <c r="E139" s="237"/>
      <c r="F139" s="29"/>
      <c r="G139" s="235"/>
      <c r="H139" s="325"/>
      <c r="K139" s="237"/>
      <c r="L139" s="237"/>
      <c r="M139" s="29"/>
      <c r="N139" s="235"/>
    </row>
    <row r="140" spans="1:14" x14ac:dyDescent="0.25">
      <c r="A140" s="205" t="s">
        <v>1671</v>
      </c>
      <c r="B140" s="205" t="s">
        <v>77</v>
      </c>
      <c r="C140" s="28" t="s">
        <v>13</v>
      </c>
      <c r="D140" s="237"/>
      <c r="E140" s="237"/>
      <c r="F140" s="29"/>
      <c r="G140" s="235"/>
      <c r="H140" s="325"/>
      <c r="K140" s="237"/>
      <c r="L140" s="237"/>
      <c r="M140" s="29"/>
      <c r="N140" s="235"/>
    </row>
    <row r="141" spans="1:14" outlineLevel="1" x14ac:dyDescent="0.25">
      <c r="A141" s="205" t="s">
        <v>1672</v>
      </c>
      <c r="C141" s="28"/>
      <c r="D141" s="237"/>
      <c r="E141" s="237"/>
      <c r="F141" s="29"/>
      <c r="G141" s="235"/>
      <c r="H141" s="325"/>
      <c r="K141" s="237"/>
      <c r="L141" s="237"/>
      <c r="M141" s="29"/>
      <c r="N141" s="235"/>
    </row>
    <row r="142" spans="1:14" outlineLevel="1" x14ac:dyDescent="0.25">
      <c r="A142" s="205" t="s">
        <v>1673</v>
      </c>
      <c r="C142" s="28"/>
      <c r="D142" s="237"/>
      <c r="E142" s="237"/>
      <c r="F142" s="29"/>
      <c r="G142" s="235"/>
      <c r="H142" s="325"/>
      <c r="K142" s="237"/>
      <c r="L142" s="237"/>
      <c r="M142" s="29"/>
      <c r="N142" s="235"/>
    </row>
    <row r="143" spans="1:14" outlineLevel="1" x14ac:dyDescent="0.25">
      <c r="A143" s="205" t="s">
        <v>1674</v>
      </c>
      <c r="C143" s="28"/>
      <c r="D143" s="237"/>
      <c r="E143" s="237"/>
      <c r="F143" s="29"/>
      <c r="G143" s="235"/>
      <c r="H143" s="325"/>
      <c r="K143" s="237"/>
      <c r="L143" s="237"/>
      <c r="M143" s="29"/>
      <c r="N143" s="235"/>
    </row>
    <row r="144" spans="1:14" outlineLevel="1" x14ac:dyDescent="0.25">
      <c r="A144" s="205" t="s">
        <v>1675</v>
      </c>
      <c r="C144" s="28"/>
      <c r="D144" s="237"/>
      <c r="E144" s="237"/>
      <c r="F144" s="29"/>
      <c r="G144" s="235"/>
      <c r="H144" s="325"/>
      <c r="K144" s="237"/>
      <c r="L144" s="237"/>
      <c r="M144" s="29"/>
      <c r="N144" s="235"/>
    </row>
    <row r="145" spans="1:14" outlineLevel="1" x14ac:dyDescent="0.25">
      <c r="A145" s="205" t="s">
        <v>1676</v>
      </c>
      <c r="C145" s="28"/>
      <c r="D145" s="237"/>
      <c r="E145" s="237"/>
      <c r="F145" s="29"/>
      <c r="G145" s="235"/>
      <c r="H145" s="325"/>
      <c r="K145" s="237"/>
      <c r="L145" s="237"/>
      <c r="M145" s="29"/>
      <c r="N145" s="235"/>
    </row>
    <row r="146" spans="1:14" outlineLevel="1" x14ac:dyDescent="0.25">
      <c r="A146" s="205" t="s">
        <v>1677</v>
      </c>
      <c r="C146" s="28"/>
      <c r="D146" s="237"/>
      <c r="E146" s="237"/>
      <c r="F146" s="29"/>
      <c r="G146" s="235"/>
      <c r="H146" s="325"/>
      <c r="K146" s="237"/>
      <c r="L146" s="237"/>
      <c r="M146" s="29"/>
      <c r="N146" s="235"/>
    </row>
    <row r="147" spans="1:14" x14ac:dyDescent="0.25">
      <c r="A147" s="298"/>
      <c r="B147" s="226" t="s">
        <v>1678</v>
      </c>
      <c r="C147" s="298" t="s">
        <v>41</v>
      </c>
      <c r="D147" s="298"/>
      <c r="E147" s="298"/>
      <c r="F147" s="298" t="s">
        <v>1367</v>
      </c>
      <c r="G147" s="227"/>
      <c r="H147" s="325"/>
      <c r="I147" s="231"/>
      <c r="J147" s="228"/>
      <c r="K147" s="228"/>
      <c r="L147" s="228"/>
      <c r="M147" s="228"/>
      <c r="N147" s="229"/>
    </row>
    <row r="148" spans="1:14" x14ac:dyDescent="0.25">
      <c r="A148" s="205" t="s">
        <v>1679</v>
      </c>
      <c r="B148" s="206" t="s">
        <v>1680</v>
      </c>
      <c r="C148" s="123" t="s">
        <v>13</v>
      </c>
      <c r="D148" s="237"/>
      <c r="E148" s="237"/>
      <c r="F148" s="125" t="str">
        <f>IF($C$152=0,"",IF(C148="[for completion]","",C148/$C$152))</f>
        <v/>
      </c>
      <c r="G148" s="235"/>
      <c r="H148" s="325"/>
      <c r="I148" s="206"/>
      <c r="K148" s="237"/>
      <c r="L148" s="237"/>
      <c r="M148" s="232"/>
      <c r="N148" s="235"/>
    </row>
    <row r="149" spans="1:14" x14ac:dyDescent="0.25">
      <c r="A149" s="205" t="s">
        <v>1681</v>
      </c>
      <c r="B149" s="206" t="s">
        <v>1682</v>
      </c>
      <c r="C149" s="123" t="s">
        <v>13</v>
      </c>
      <c r="D149" s="237"/>
      <c r="E149" s="237"/>
      <c r="F149" s="125" t="str">
        <f>IF($C$152=0,"",IF(C149="[for completion]","",C149/$C$152))</f>
        <v/>
      </c>
      <c r="G149" s="235"/>
      <c r="H149" s="325"/>
      <c r="I149" s="206"/>
      <c r="K149" s="237"/>
      <c r="L149" s="237"/>
      <c r="M149" s="232"/>
      <c r="N149" s="235"/>
    </row>
    <row r="150" spans="1:14" x14ac:dyDescent="0.25">
      <c r="A150" s="205" t="s">
        <v>1683</v>
      </c>
      <c r="B150" s="206" t="s">
        <v>1684</v>
      </c>
      <c r="C150" s="123" t="s">
        <v>13</v>
      </c>
      <c r="D150" s="237"/>
      <c r="E150" s="237"/>
      <c r="F150" s="125" t="str">
        <f>IF($C$152=0,"",IF(C150="[for completion]","",C150/$C$152))</f>
        <v/>
      </c>
      <c r="G150" s="235"/>
      <c r="H150" s="325"/>
      <c r="I150" s="206"/>
      <c r="K150" s="237"/>
      <c r="L150" s="237"/>
      <c r="M150" s="232"/>
      <c r="N150" s="235"/>
    </row>
    <row r="151" spans="1:14" ht="15" customHeight="1" x14ac:dyDescent="0.25">
      <c r="A151" s="205" t="s">
        <v>1685</v>
      </c>
      <c r="B151" s="206" t="s">
        <v>1686</v>
      </c>
      <c r="C151" s="123" t="s">
        <v>13</v>
      </c>
      <c r="D151" s="237"/>
      <c r="E151" s="237"/>
      <c r="F151" s="125" t="str">
        <f>IF($C$152=0,"",IF(C151="[for completion]","",C151/$C$152))</f>
        <v/>
      </c>
      <c r="G151" s="235"/>
      <c r="H151" s="325"/>
      <c r="I151" s="206"/>
      <c r="K151" s="237"/>
      <c r="L151" s="237"/>
      <c r="M151" s="232"/>
      <c r="N151" s="235"/>
    </row>
    <row r="152" spans="1:14" ht="15" customHeight="1" x14ac:dyDescent="0.25">
      <c r="A152" s="205" t="s">
        <v>1687</v>
      </c>
      <c r="B152" s="233" t="s">
        <v>79</v>
      </c>
      <c r="C152" s="234">
        <f>SUM(C148:C151)</f>
        <v>0</v>
      </c>
      <c r="D152" s="237"/>
      <c r="E152" s="237"/>
      <c r="F152" s="28">
        <f>SUM(F148:F151)</f>
        <v>0</v>
      </c>
      <c r="G152" s="235"/>
      <c r="H152" s="325"/>
      <c r="I152" s="206"/>
      <c r="K152" s="237"/>
      <c r="L152" s="237"/>
      <c r="M152" s="232"/>
      <c r="N152" s="235"/>
    </row>
    <row r="153" spans="1:14" ht="15" customHeight="1" outlineLevel="1" x14ac:dyDescent="0.25">
      <c r="A153" s="205" t="s">
        <v>1688</v>
      </c>
      <c r="B153" s="230" t="s">
        <v>1689</v>
      </c>
      <c r="D153" s="237"/>
      <c r="E153" s="237"/>
      <c r="F153" s="125" t="str">
        <f>IF($C$152=0,"",IF(C153="[for completion]","",C153/$C$152))</f>
        <v/>
      </c>
      <c r="G153" s="235"/>
      <c r="H153" s="325"/>
      <c r="I153" s="206"/>
      <c r="K153" s="237"/>
      <c r="L153" s="237"/>
      <c r="M153" s="232"/>
      <c r="N153" s="235"/>
    </row>
    <row r="154" spans="1:14" ht="15" customHeight="1" outlineLevel="1" x14ac:dyDescent="0.25">
      <c r="A154" s="205" t="s">
        <v>1690</v>
      </c>
      <c r="B154" s="230" t="s">
        <v>1691</v>
      </c>
      <c r="D154" s="237"/>
      <c r="E154" s="237"/>
      <c r="F154" s="125" t="str">
        <f t="shared" ref="F154:F159" si="2">IF($C$152=0,"",IF(C154="[for completion]","",C154/$C$152))</f>
        <v/>
      </c>
      <c r="G154" s="235"/>
      <c r="H154" s="325"/>
      <c r="I154" s="206"/>
      <c r="K154" s="237"/>
      <c r="L154" s="237"/>
      <c r="M154" s="232"/>
      <c r="N154" s="235"/>
    </row>
    <row r="155" spans="1:14" ht="15" customHeight="1" outlineLevel="1" x14ac:dyDescent="0.25">
      <c r="A155" s="205" t="s">
        <v>1692</v>
      </c>
      <c r="B155" s="230" t="s">
        <v>1693</v>
      </c>
      <c r="D155" s="237"/>
      <c r="E155" s="237"/>
      <c r="F155" s="125" t="str">
        <f t="shared" si="2"/>
        <v/>
      </c>
      <c r="G155" s="235"/>
      <c r="H155" s="325"/>
      <c r="I155" s="206"/>
      <c r="K155" s="237"/>
      <c r="L155" s="237"/>
      <c r="M155" s="232"/>
      <c r="N155" s="235"/>
    </row>
    <row r="156" spans="1:14" ht="15" customHeight="1" outlineLevel="1" x14ac:dyDescent="0.25">
      <c r="A156" s="205" t="s">
        <v>1694</v>
      </c>
      <c r="B156" s="230" t="s">
        <v>1695</v>
      </c>
      <c r="D156" s="237"/>
      <c r="E156" s="237"/>
      <c r="F156" s="125" t="str">
        <f t="shared" si="2"/>
        <v/>
      </c>
      <c r="G156" s="235"/>
      <c r="H156" s="325"/>
      <c r="I156" s="206"/>
      <c r="K156" s="237"/>
      <c r="L156" s="237"/>
      <c r="M156" s="232"/>
      <c r="N156" s="235"/>
    </row>
    <row r="157" spans="1:14" ht="15" customHeight="1" outlineLevel="1" x14ac:dyDescent="0.25">
      <c r="A157" s="205" t="s">
        <v>1696</v>
      </c>
      <c r="B157" s="230" t="s">
        <v>1697</v>
      </c>
      <c r="D157" s="237"/>
      <c r="E157" s="237"/>
      <c r="F157" s="125" t="str">
        <f t="shared" si="2"/>
        <v/>
      </c>
      <c r="G157" s="235"/>
      <c r="H157" s="325"/>
      <c r="I157" s="206"/>
      <c r="K157" s="237"/>
      <c r="L157" s="237"/>
      <c r="M157" s="232"/>
      <c r="N157" s="235"/>
    </row>
    <row r="158" spans="1:14" ht="15" customHeight="1" outlineLevel="1" x14ac:dyDescent="0.25">
      <c r="A158" s="205" t="s">
        <v>1698</v>
      </c>
      <c r="B158" s="230" t="s">
        <v>1699</v>
      </c>
      <c r="D158" s="237"/>
      <c r="E158" s="237"/>
      <c r="F158" s="125" t="str">
        <f t="shared" si="2"/>
        <v/>
      </c>
      <c r="G158" s="235"/>
      <c r="H158" s="325"/>
      <c r="I158" s="206"/>
      <c r="K158" s="237"/>
      <c r="L158" s="237"/>
      <c r="M158" s="232"/>
      <c r="N158" s="235"/>
    </row>
    <row r="159" spans="1:14" ht="15" customHeight="1" outlineLevel="1" x14ac:dyDescent="0.25">
      <c r="A159" s="205" t="s">
        <v>1700</v>
      </c>
      <c r="B159" s="230" t="s">
        <v>1701</v>
      </c>
      <c r="D159" s="237"/>
      <c r="E159" s="237"/>
      <c r="F159" s="125" t="str">
        <f t="shared" si="2"/>
        <v/>
      </c>
      <c r="G159" s="235"/>
      <c r="H159" s="325"/>
      <c r="I159" s="206"/>
      <c r="K159" s="237"/>
      <c r="L159" s="237"/>
      <c r="M159" s="232"/>
      <c r="N159" s="235"/>
    </row>
    <row r="160" spans="1:14" ht="15" customHeight="1" outlineLevel="1" x14ac:dyDescent="0.25">
      <c r="A160" s="205" t="s">
        <v>1702</v>
      </c>
      <c r="B160" s="230"/>
      <c r="D160" s="237"/>
      <c r="E160" s="237"/>
      <c r="F160" s="232"/>
      <c r="G160" s="235"/>
      <c r="H160" s="325"/>
      <c r="I160" s="206"/>
      <c r="K160" s="237"/>
      <c r="L160" s="237"/>
      <c r="M160" s="232"/>
      <c r="N160" s="235"/>
    </row>
    <row r="161" spans="1:14" ht="15" customHeight="1" outlineLevel="1" x14ac:dyDescent="0.25">
      <c r="A161" s="205" t="s">
        <v>1703</v>
      </c>
      <c r="B161" s="230"/>
      <c r="D161" s="237"/>
      <c r="E161" s="237"/>
      <c r="F161" s="232"/>
      <c r="G161" s="235"/>
      <c r="H161" s="325"/>
      <c r="I161" s="206"/>
      <c r="K161" s="237"/>
      <c r="L161" s="237"/>
      <c r="M161" s="232"/>
      <c r="N161" s="235"/>
    </row>
    <row r="162" spans="1:14" ht="15" customHeight="1" outlineLevel="1" x14ac:dyDescent="0.25">
      <c r="A162" s="205" t="s">
        <v>1704</v>
      </c>
      <c r="B162" s="230"/>
      <c r="D162" s="237"/>
      <c r="E162" s="237"/>
      <c r="F162" s="232"/>
      <c r="G162" s="235"/>
      <c r="H162" s="325"/>
      <c r="I162" s="206"/>
      <c r="K162" s="237"/>
      <c r="L162" s="237"/>
      <c r="M162" s="232"/>
      <c r="N162" s="235"/>
    </row>
    <row r="163" spans="1:14" ht="15" customHeight="1" outlineLevel="1" x14ac:dyDescent="0.25">
      <c r="A163" s="205" t="s">
        <v>1705</v>
      </c>
      <c r="B163" s="230"/>
      <c r="D163" s="237"/>
      <c r="E163" s="237"/>
      <c r="F163" s="232"/>
      <c r="G163" s="235"/>
      <c r="H163" s="325"/>
      <c r="I163" s="206"/>
      <c r="K163" s="237"/>
      <c r="L163" s="237"/>
      <c r="M163" s="232"/>
      <c r="N163" s="235"/>
    </row>
    <row r="164" spans="1:14" ht="15" customHeight="1" outlineLevel="1" x14ac:dyDescent="0.25">
      <c r="A164" s="205" t="s">
        <v>1706</v>
      </c>
      <c r="B164" s="206"/>
      <c r="D164" s="237"/>
      <c r="E164" s="237"/>
      <c r="F164" s="232"/>
      <c r="G164" s="235"/>
      <c r="H164" s="325"/>
      <c r="I164" s="206"/>
      <c r="K164" s="237"/>
      <c r="L164" s="237"/>
      <c r="M164" s="232"/>
      <c r="N164" s="235"/>
    </row>
    <row r="165" spans="1:14" outlineLevel="1" x14ac:dyDescent="0.25">
      <c r="A165" s="205" t="s">
        <v>1707</v>
      </c>
      <c r="B165" s="217"/>
      <c r="C165" s="217"/>
      <c r="D165" s="217"/>
      <c r="E165" s="217"/>
      <c r="F165" s="232"/>
      <c r="G165" s="235"/>
      <c r="H165" s="325"/>
      <c r="I165" s="233"/>
      <c r="J165" s="206"/>
      <c r="K165" s="237"/>
      <c r="L165" s="237"/>
      <c r="M165" s="29"/>
      <c r="N165" s="235"/>
    </row>
    <row r="166" spans="1:14" ht="15" customHeight="1" x14ac:dyDescent="0.25">
      <c r="A166" s="298"/>
      <c r="B166" s="241" t="s">
        <v>1708</v>
      </c>
      <c r="C166" s="298" t="s">
        <v>1367</v>
      </c>
      <c r="D166" s="298"/>
      <c r="E166" s="298"/>
      <c r="F166" s="227"/>
      <c r="G166" s="227"/>
      <c r="H166" s="325"/>
      <c r="I166" s="231"/>
      <c r="J166" s="228"/>
      <c r="K166" s="228"/>
      <c r="L166" s="228"/>
      <c r="M166" s="229"/>
      <c r="N166" s="229"/>
    </row>
    <row r="167" spans="1:14" x14ac:dyDescent="0.25">
      <c r="A167" s="205" t="s">
        <v>1709</v>
      </c>
      <c r="B167" s="205" t="s">
        <v>1710</v>
      </c>
      <c r="C167" s="28" t="s">
        <v>13</v>
      </c>
      <c r="D167" s="325"/>
      <c r="E167" s="128"/>
      <c r="F167" s="128"/>
      <c r="G167" s="325"/>
      <c r="H167" s="325"/>
      <c r="K167" s="325"/>
      <c r="L167" s="128"/>
      <c r="M167" s="128"/>
      <c r="N167" s="325"/>
    </row>
    <row r="168" spans="1:14" outlineLevel="1" x14ac:dyDescent="0.25">
      <c r="A168" s="205" t="s">
        <v>1711</v>
      </c>
      <c r="B168" s="295" t="s">
        <v>731</v>
      </c>
      <c r="C168" s="84" t="s">
        <v>13</v>
      </c>
      <c r="D168" s="325"/>
      <c r="E168" s="128"/>
      <c r="F168" s="128"/>
      <c r="G168" s="325"/>
      <c r="H168" s="325"/>
      <c r="K168" s="325"/>
      <c r="L168" s="128"/>
      <c r="M168" s="128"/>
      <c r="N168" s="325"/>
    </row>
    <row r="169" spans="1:14" outlineLevel="1" x14ac:dyDescent="0.25">
      <c r="A169" s="205" t="s">
        <v>1712</v>
      </c>
      <c r="D169" s="325"/>
      <c r="E169" s="128"/>
      <c r="F169" s="128"/>
      <c r="G169" s="325"/>
      <c r="H169" s="325"/>
      <c r="K169" s="325"/>
      <c r="L169" s="128"/>
      <c r="M169" s="128"/>
      <c r="N169" s="325"/>
    </row>
    <row r="170" spans="1:14" outlineLevel="1" x14ac:dyDescent="0.25">
      <c r="A170" s="205" t="s">
        <v>1713</v>
      </c>
      <c r="D170" s="325"/>
      <c r="E170" s="128"/>
      <c r="F170" s="128"/>
      <c r="G170" s="325"/>
      <c r="H170" s="325"/>
      <c r="K170" s="325"/>
      <c r="L170" s="128"/>
      <c r="M170" s="128"/>
      <c r="N170" s="325"/>
    </row>
    <row r="171" spans="1:14" outlineLevel="1" x14ac:dyDescent="0.25">
      <c r="A171" s="205" t="s">
        <v>1714</v>
      </c>
      <c r="D171" s="325"/>
      <c r="E171" s="128"/>
      <c r="F171" s="128"/>
      <c r="G171" s="325"/>
      <c r="H171" s="325"/>
      <c r="K171" s="325"/>
      <c r="L171" s="128"/>
      <c r="M171" s="128"/>
      <c r="N171" s="325"/>
    </row>
    <row r="172" spans="1:14" x14ac:dyDescent="0.25">
      <c r="A172" s="298"/>
      <c r="B172" s="226" t="s">
        <v>1715</v>
      </c>
      <c r="C172" s="298" t="s">
        <v>1367</v>
      </c>
      <c r="D172" s="298"/>
      <c r="E172" s="298"/>
      <c r="F172" s="227"/>
      <c r="G172" s="227"/>
      <c r="H172" s="325"/>
      <c r="I172" s="231"/>
      <c r="J172" s="228"/>
      <c r="K172" s="228"/>
      <c r="L172" s="228"/>
      <c r="M172" s="229"/>
      <c r="N172" s="229"/>
    </row>
    <row r="173" spans="1:14" ht="15" customHeight="1" x14ac:dyDescent="0.25">
      <c r="A173" s="205" t="s">
        <v>1716</v>
      </c>
      <c r="B173" s="205" t="s">
        <v>1717</v>
      </c>
      <c r="C173" s="28" t="s">
        <v>13</v>
      </c>
      <c r="D173" s="325"/>
      <c r="E173" s="325"/>
      <c r="F173" s="325"/>
      <c r="G173" s="325"/>
      <c r="H173" s="325"/>
      <c r="K173" s="325"/>
      <c r="L173" s="325"/>
      <c r="M173" s="325"/>
      <c r="N173" s="325"/>
    </row>
    <row r="174" spans="1:14" outlineLevel="1" x14ac:dyDescent="0.25">
      <c r="A174" s="205" t="s">
        <v>1718</v>
      </c>
      <c r="D174" s="325"/>
      <c r="E174" s="325"/>
      <c r="F174" s="325"/>
      <c r="G174" s="325"/>
      <c r="H174" s="325"/>
      <c r="K174" s="325"/>
      <c r="L174" s="325"/>
      <c r="M174" s="325"/>
      <c r="N174" s="325"/>
    </row>
    <row r="175" spans="1:14" outlineLevel="1" x14ac:dyDescent="0.25">
      <c r="A175" s="205" t="s">
        <v>1719</v>
      </c>
      <c r="D175" s="325"/>
      <c r="E175" s="325"/>
      <c r="F175" s="325"/>
      <c r="G175" s="325"/>
      <c r="H175" s="325"/>
      <c r="K175" s="325"/>
      <c r="L175" s="325"/>
      <c r="M175" s="325"/>
      <c r="N175" s="325"/>
    </row>
    <row r="176" spans="1:14" outlineLevel="1" x14ac:dyDescent="0.25">
      <c r="A176" s="205" t="s">
        <v>1720</v>
      </c>
      <c r="D176" s="325"/>
      <c r="E176" s="325"/>
      <c r="F176" s="325"/>
      <c r="G176" s="325"/>
      <c r="H176" s="325"/>
      <c r="K176" s="325"/>
      <c r="L176" s="325"/>
      <c r="M176" s="325"/>
      <c r="N176" s="325"/>
    </row>
    <row r="177" spans="1:14" outlineLevel="1" x14ac:dyDescent="0.25">
      <c r="A177" s="205" t="s">
        <v>1721</v>
      </c>
      <c r="D177" s="325"/>
      <c r="E177" s="325"/>
      <c r="F177" s="325"/>
      <c r="G177" s="325"/>
      <c r="H177" s="325"/>
      <c r="K177" s="325"/>
      <c r="L177" s="325"/>
      <c r="M177" s="325"/>
      <c r="N177" s="325"/>
    </row>
    <row r="178" spans="1:14" outlineLevel="1" x14ac:dyDescent="0.25">
      <c r="A178" s="205" t="s">
        <v>1722</v>
      </c>
    </row>
    <row r="179" spans="1:14" outlineLevel="1" x14ac:dyDescent="0.25">
      <c r="A179" s="205" t="s">
        <v>1723</v>
      </c>
    </row>
  </sheetData>
  <protectedRanges>
    <protectedRange sqref="C3 C10 B11:C17 C19:D19 F19:G19 B22:D36 C39:C41 F39:F41 B43:C47 F43:F47 B78:C80 B153:C165 B104:C128 C130:C136 B133:B136 C138:C146 B141:B146 C148:C151 B82:C102 B50:C76" name="Public Sector Assets"/>
    <protectedRange sqref="C167 B169:C171" name="NPLs"/>
    <protectedRange sqref="C173:C179 B174:B179" name="Concentration Risks"/>
    <protectedRange sqref="B168:C168" name="Mortgage Assets II"/>
  </protectedRanges>
  <hyperlinks>
    <hyperlink ref="B6" location="'B2. HTT Public Sector Assets'!B8" display="8. Public Sector Assets"/>
    <hyperlink ref="B129" location="'2. Harmonised Glossary'!A9" display="Breakdown by Interest Rate"/>
    <hyperlink ref="B166" location="'C. HTT Harmonised Glossary'!B19" display="9. Non-Performing Loans"/>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10">
    <tabColor theme="5" tint="-0.249977111117893"/>
  </sheetPr>
  <dimension ref="A1:G249"/>
  <sheetViews>
    <sheetView workbookViewId="0">
      <selection activeCell="B112" sqref="B112"/>
    </sheetView>
  </sheetViews>
  <sheetFormatPr defaultColWidth="8.85546875" defaultRowHeight="15" outlineLevelRow="1" x14ac:dyDescent="0.25"/>
  <cols>
    <col min="1" max="1" width="10.5703125" style="205" customWidth="1"/>
    <col min="2" max="2" width="60.5703125" style="205" customWidth="1"/>
    <col min="3" max="4" width="40.5703125" style="205" customWidth="1"/>
    <col min="5" max="5" width="6.5703125" style="205" customWidth="1"/>
    <col min="6" max="6" width="40.5703125" style="205" customWidth="1"/>
    <col min="7" max="7" width="40.5703125" style="128" customWidth="1"/>
    <col min="8" max="16384" width="8.85546875" style="217"/>
  </cols>
  <sheetData>
    <row r="1" spans="1:7" ht="31.5" x14ac:dyDescent="0.25">
      <c r="A1" s="215" t="s">
        <v>1724</v>
      </c>
      <c r="B1" s="215"/>
      <c r="C1" s="128"/>
      <c r="D1" s="128"/>
      <c r="E1" s="128"/>
      <c r="F1" s="216" t="s">
        <v>2756</v>
      </c>
    </row>
    <row r="2" spans="1:7" ht="15.75" thickBot="1" x14ac:dyDescent="0.3">
      <c r="A2" s="128"/>
      <c r="B2" s="128"/>
      <c r="C2" s="128"/>
      <c r="D2" s="128"/>
      <c r="E2" s="128"/>
      <c r="F2" s="128"/>
    </row>
    <row r="3" spans="1:7" ht="19.5" thickBot="1" x14ac:dyDescent="0.3">
      <c r="A3" s="218"/>
      <c r="B3" s="219" t="s">
        <v>1</v>
      </c>
      <c r="C3" s="220" t="s">
        <v>1538</v>
      </c>
      <c r="D3" s="218"/>
      <c r="E3" s="218"/>
      <c r="F3" s="218"/>
      <c r="G3" s="218"/>
    </row>
    <row r="4" spans="1:7" ht="15.75" thickBot="1" x14ac:dyDescent="0.3"/>
    <row r="5" spans="1:7" ht="19.5" thickBot="1" x14ac:dyDescent="0.3">
      <c r="A5" s="221"/>
      <c r="B5" s="242" t="s">
        <v>1725</v>
      </c>
      <c r="C5" s="221"/>
      <c r="E5" s="112"/>
      <c r="F5" s="112"/>
    </row>
    <row r="6" spans="1:7" ht="15.75" thickBot="1" x14ac:dyDescent="0.3">
      <c r="B6" s="243" t="s">
        <v>1726</v>
      </c>
    </row>
    <row r="7" spans="1:7" x14ac:dyDescent="0.25">
      <c r="B7" s="327"/>
    </row>
    <row r="8" spans="1:7" ht="37.5" x14ac:dyDescent="0.25">
      <c r="A8" s="326" t="s">
        <v>10</v>
      </c>
      <c r="B8" s="326" t="s">
        <v>1726</v>
      </c>
      <c r="C8" s="224"/>
      <c r="D8" s="224"/>
      <c r="E8" s="224"/>
      <c r="F8" s="224"/>
      <c r="G8" s="225"/>
    </row>
    <row r="9" spans="1:7" ht="15" customHeight="1" x14ac:dyDescent="0.25">
      <c r="A9" s="298"/>
      <c r="B9" s="226" t="s">
        <v>1358</v>
      </c>
      <c r="C9" s="298" t="s">
        <v>1727</v>
      </c>
      <c r="D9" s="298"/>
      <c r="E9" s="236"/>
      <c r="F9" s="298"/>
      <c r="G9" s="227"/>
    </row>
    <row r="10" spans="1:7" x14ac:dyDescent="0.25">
      <c r="A10" s="205" t="s">
        <v>1728</v>
      </c>
      <c r="B10" s="205" t="s">
        <v>1729</v>
      </c>
      <c r="C10" s="124" t="s">
        <v>13</v>
      </c>
    </row>
    <row r="11" spans="1:7" outlineLevel="1" x14ac:dyDescent="0.25">
      <c r="A11" s="205" t="s">
        <v>1730</v>
      </c>
      <c r="B11" s="244" t="s">
        <v>536</v>
      </c>
      <c r="C11" s="124"/>
    </row>
    <row r="12" spans="1:7" outlineLevel="1" x14ac:dyDescent="0.25">
      <c r="A12" s="205" t="s">
        <v>1731</v>
      </c>
      <c r="B12" s="244" t="s">
        <v>538</v>
      </c>
      <c r="C12" s="124"/>
    </row>
    <row r="13" spans="1:7" outlineLevel="1" x14ac:dyDescent="0.25">
      <c r="A13" s="205" t="s">
        <v>1732</v>
      </c>
      <c r="B13" s="244"/>
    </row>
    <row r="14" spans="1:7" outlineLevel="1" x14ac:dyDescent="0.25">
      <c r="A14" s="205" t="s">
        <v>1733</v>
      </c>
      <c r="B14" s="244"/>
    </row>
    <row r="15" spans="1:7" outlineLevel="1" x14ac:dyDescent="0.25">
      <c r="A15" s="205" t="s">
        <v>1734</v>
      </c>
      <c r="B15" s="244"/>
    </row>
    <row r="16" spans="1:7" outlineLevel="1" x14ac:dyDescent="0.25">
      <c r="A16" s="205" t="s">
        <v>1735</v>
      </c>
      <c r="B16" s="244"/>
    </row>
    <row r="17" spans="1:7" ht="15" customHeight="1" x14ac:dyDescent="0.25">
      <c r="A17" s="298"/>
      <c r="B17" s="226" t="s">
        <v>1736</v>
      </c>
      <c r="C17" s="298" t="s">
        <v>1368</v>
      </c>
      <c r="D17" s="298"/>
      <c r="E17" s="236"/>
      <c r="F17" s="227"/>
      <c r="G17" s="227"/>
    </row>
    <row r="18" spans="1:7" x14ac:dyDescent="0.25">
      <c r="A18" s="205" t="s">
        <v>1737</v>
      </c>
      <c r="B18" s="205" t="s">
        <v>547</v>
      </c>
      <c r="C18" s="28" t="s">
        <v>13</v>
      </c>
    </row>
    <row r="19" spans="1:7" outlineLevel="1" x14ac:dyDescent="0.25">
      <c r="A19" s="205" t="s">
        <v>1738</v>
      </c>
      <c r="C19" s="28"/>
    </row>
    <row r="20" spans="1:7" outlineLevel="1" x14ac:dyDescent="0.25">
      <c r="A20" s="205" t="s">
        <v>1739</v>
      </c>
      <c r="C20" s="28"/>
    </row>
    <row r="21" spans="1:7" outlineLevel="1" x14ac:dyDescent="0.25">
      <c r="A21" s="205" t="s">
        <v>1740</v>
      </c>
      <c r="C21" s="28"/>
    </row>
    <row r="22" spans="1:7" outlineLevel="1" x14ac:dyDescent="0.25">
      <c r="A22" s="205" t="s">
        <v>1741</v>
      </c>
      <c r="C22" s="28"/>
    </row>
    <row r="23" spans="1:7" outlineLevel="1" x14ac:dyDescent="0.25">
      <c r="A23" s="205" t="s">
        <v>1742</v>
      </c>
      <c r="C23" s="28"/>
    </row>
    <row r="24" spans="1:7" outlineLevel="1" x14ac:dyDescent="0.25">
      <c r="A24" s="205" t="s">
        <v>1743</v>
      </c>
      <c r="C24" s="28"/>
    </row>
    <row r="25" spans="1:7" ht="15" customHeight="1" x14ac:dyDescent="0.25">
      <c r="A25" s="298"/>
      <c r="B25" s="226" t="s">
        <v>1744</v>
      </c>
      <c r="C25" s="298" t="s">
        <v>1368</v>
      </c>
      <c r="D25" s="298"/>
      <c r="E25" s="236"/>
      <c r="F25" s="227"/>
      <c r="G25" s="227"/>
    </row>
    <row r="26" spans="1:7" x14ac:dyDescent="0.25">
      <c r="A26" s="205" t="s">
        <v>1745</v>
      </c>
      <c r="B26" s="238" t="s">
        <v>556</v>
      </c>
      <c r="C26" s="28">
        <f>SUM(C27:C53)</f>
        <v>0</v>
      </c>
      <c r="D26" s="238"/>
      <c r="F26" s="238"/>
      <c r="G26" s="205"/>
    </row>
    <row r="27" spans="1:7" x14ac:dyDescent="0.25">
      <c r="A27" s="205" t="s">
        <v>1746</v>
      </c>
      <c r="B27" s="205" t="s">
        <v>558</v>
      </c>
      <c r="C27" s="28" t="s">
        <v>13</v>
      </c>
      <c r="D27" s="238"/>
      <c r="F27" s="238"/>
      <c r="G27" s="205"/>
    </row>
    <row r="28" spans="1:7" x14ac:dyDescent="0.25">
      <c r="A28" s="205" t="s">
        <v>1747</v>
      </c>
      <c r="B28" s="205" t="s">
        <v>560</v>
      </c>
      <c r="C28" s="28" t="s">
        <v>13</v>
      </c>
      <c r="D28" s="238"/>
      <c r="F28" s="238"/>
      <c r="G28" s="205"/>
    </row>
    <row r="29" spans="1:7" x14ac:dyDescent="0.25">
      <c r="A29" s="205" t="s">
        <v>1748</v>
      </c>
      <c r="B29" s="205" t="s">
        <v>562</v>
      </c>
      <c r="C29" s="28" t="s">
        <v>13</v>
      </c>
      <c r="D29" s="238"/>
      <c r="F29" s="238"/>
      <c r="G29" s="205"/>
    </row>
    <row r="30" spans="1:7" x14ac:dyDescent="0.25">
      <c r="A30" s="205" t="s">
        <v>1749</v>
      </c>
      <c r="B30" s="205" t="s">
        <v>564</v>
      </c>
      <c r="C30" s="28" t="s">
        <v>13</v>
      </c>
      <c r="D30" s="238"/>
      <c r="F30" s="238"/>
      <c r="G30" s="205"/>
    </row>
    <row r="31" spans="1:7" x14ac:dyDescent="0.25">
      <c r="A31" s="205" t="s">
        <v>1750</v>
      </c>
      <c r="B31" s="205" t="s">
        <v>566</v>
      </c>
      <c r="C31" s="28" t="s">
        <v>13</v>
      </c>
      <c r="D31" s="238"/>
      <c r="F31" s="238"/>
      <c r="G31" s="205"/>
    </row>
    <row r="32" spans="1:7" x14ac:dyDescent="0.25">
      <c r="A32" s="205" t="s">
        <v>1751</v>
      </c>
      <c r="B32" s="205" t="s">
        <v>568</v>
      </c>
      <c r="C32" s="28" t="s">
        <v>13</v>
      </c>
      <c r="D32" s="238"/>
      <c r="F32" s="238"/>
      <c r="G32" s="205"/>
    </row>
    <row r="33" spans="1:7" x14ac:dyDescent="0.25">
      <c r="A33" s="205" t="s">
        <v>1752</v>
      </c>
      <c r="B33" s="205" t="s">
        <v>570</v>
      </c>
      <c r="C33" s="28" t="s">
        <v>13</v>
      </c>
      <c r="D33" s="238"/>
      <c r="F33" s="238"/>
      <c r="G33" s="205"/>
    </row>
    <row r="34" spans="1:7" x14ac:dyDescent="0.25">
      <c r="A34" s="205" t="s">
        <v>1753</v>
      </c>
      <c r="B34" s="205" t="s">
        <v>572</v>
      </c>
      <c r="C34" s="28" t="s">
        <v>13</v>
      </c>
      <c r="D34" s="238"/>
      <c r="F34" s="238"/>
      <c r="G34" s="205"/>
    </row>
    <row r="35" spans="1:7" x14ac:dyDescent="0.25">
      <c r="A35" s="205" t="s">
        <v>1754</v>
      </c>
      <c r="B35" s="205" t="s">
        <v>574</v>
      </c>
      <c r="C35" s="28" t="s">
        <v>13</v>
      </c>
      <c r="D35" s="238"/>
      <c r="F35" s="238"/>
      <c r="G35" s="205"/>
    </row>
    <row r="36" spans="1:7" x14ac:dyDescent="0.25">
      <c r="A36" s="205" t="s">
        <v>1755</v>
      </c>
      <c r="B36" s="205" t="s">
        <v>576</v>
      </c>
      <c r="C36" s="28" t="s">
        <v>13</v>
      </c>
      <c r="D36" s="238"/>
      <c r="F36" s="238"/>
      <c r="G36" s="205"/>
    </row>
    <row r="37" spans="1:7" x14ac:dyDescent="0.25">
      <c r="A37" s="205" t="s">
        <v>1756</v>
      </c>
      <c r="B37" s="205" t="s">
        <v>578</v>
      </c>
      <c r="C37" s="28" t="s">
        <v>13</v>
      </c>
      <c r="D37" s="238"/>
      <c r="F37" s="238"/>
      <c r="G37" s="205"/>
    </row>
    <row r="38" spans="1:7" x14ac:dyDescent="0.25">
      <c r="A38" s="205" t="s">
        <v>1757</v>
      </c>
      <c r="B38" s="205" t="s">
        <v>580</v>
      </c>
      <c r="C38" s="28" t="s">
        <v>13</v>
      </c>
      <c r="D38" s="238"/>
      <c r="F38" s="238"/>
      <c r="G38" s="205"/>
    </row>
    <row r="39" spans="1:7" x14ac:dyDescent="0.25">
      <c r="A39" s="205" t="s">
        <v>1758</v>
      </c>
      <c r="B39" s="205" t="s">
        <v>582</v>
      </c>
      <c r="C39" s="28" t="s">
        <v>13</v>
      </c>
      <c r="D39" s="238"/>
      <c r="F39" s="238"/>
      <c r="G39" s="205"/>
    </row>
    <row r="40" spans="1:7" x14ac:dyDescent="0.25">
      <c r="A40" s="205" t="s">
        <v>1759</v>
      </c>
      <c r="B40" s="205" t="s">
        <v>584</v>
      </c>
      <c r="C40" s="28" t="s">
        <v>13</v>
      </c>
      <c r="D40" s="238"/>
      <c r="F40" s="238"/>
      <c r="G40" s="205"/>
    </row>
    <row r="41" spans="1:7" x14ac:dyDescent="0.25">
      <c r="A41" s="205" t="s">
        <v>1760</v>
      </c>
      <c r="B41" s="205" t="s">
        <v>586</v>
      </c>
      <c r="C41" s="28" t="s">
        <v>13</v>
      </c>
      <c r="D41" s="238"/>
      <c r="F41" s="238"/>
      <c r="G41" s="205"/>
    </row>
    <row r="42" spans="1:7" x14ac:dyDescent="0.25">
      <c r="A42" s="205" t="s">
        <v>1761</v>
      </c>
      <c r="B42" s="205" t="s">
        <v>588</v>
      </c>
      <c r="C42" s="28" t="s">
        <v>13</v>
      </c>
      <c r="D42" s="238"/>
      <c r="F42" s="238"/>
      <c r="G42" s="205"/>
    </row>
    <row r="43" spans="1:7" x14ac:dyDescent="0.25">
      <c r="A43" s="205" t="s">
        <v>1762</v>
      </c>
      <c r="B43" s="205" t="s">
        <v>590</v>
      </c>
      <c r="C43" s="28" t="s">
        <v>13</v>
      </c>
      <c r="D43" s="238"/>
      <c r="F43" s="238"/>
      <c r="G43" s="205"/>
    </row>
    <row r="44" spans="1:7" x14ac:dyDescent="0.25">
      <c r="A44" s="205" t="s">
        <v>1763</v>
      </c>
      <c r="B44" s="205" t="s">
        <v>592</v>
      </c>
      <c r="C44" s="28" t="s">
        <v>13</v>
      </c>
      <c r="D44" s="238"/>
      <c r="F44" s="238"/>
      <c r="G44" s="205"/>
    </row>
    <row r="45" spans="1:7" x14ac:dyDescent="0.25">
      <c r="A45" s="205" t="s">
        <v>1764</v>
      </c>
      <c r="B45" s="205" t="s">
        <v>594</v>
      </c>
      <c r="C45" s="28" t="s">
        <v>13</v>
      </c>
      <c r="D45" s="238"/>
      <c r="F45" s="238"/>
      <c r="G45" s="205"/>
    </row>
    <row r="46" spans="1:7" x14ac:dyDescent="0.25">
      <c r="A46" s="205" t="s">
        <v>1765</v>
      </c>
      <c r="B46" s="205" t="s">
        <v>596</v>
      </c>
      <c r="C46" s="28" t="s">
        <v>13</v>
      </c>
      <c r="D46" s="238"/>
      <c r="F46" s="238"/>
      <c r="G46" s="205"/>
    </row>
    <row r="47" spans="1:7" x14ac:dyDescent="0.25">
      <c r="A47" s="205" t="s">
        <v>1766</v>
      </c>
      <c r="B47" s="205" t="s">
        <v>598</v>
      </c>
      <c r="C47" s="28" t="s">
        <v>13</v>
      </c>
      <c r="D47" s="238"/>
      <c r="F47" s="238"/>
      <c r="G47" s="205"/>
    </row>
    <row r="48" spans="1:7" x14ac:dyDescent="0.25">
      <c r="A48" s="205" t="s">
        <v>1767</v>
      </c>
      <c r="B48" s="205" t="s">
        <v>600</v>
      </c>
      <c r="C48" s="28" t="s">
        <v>13</v>
      </c>
      <c r="D48" s="238"/>
      <c r="F48" s="238"/>
      <c r="G48" s="205"/>
    </row>
    <row r="49" spans="1:7" x14ac:dyDescent="0.25">
      <c r="A49" s="205" t="s">
        <v>1768</v>
      </c>
      <c r="B49" s="205" t="s">
        <v>602</v>
      </c>
      <c r="C49" s="28" t="s">
        <v>13</v>
      </c>
      <c r="D49" s="238"/>
      <c r="F49" s="238"/>
      <c r="G49" s="205"/>
    </row>
    <row r="50" spans="1:7" x14ac:dyDescent="0.25">
      <c r="A50" s="205" t="s">
        <v>1769</v>
      </c>
      <c r="B50" s="205" t="s">
        <v>604</v>
      </c>
      <c r="C50" s="28" t="s">
        <v>13</v>
      </c>
      <c r="D50" s="238"/>
      <c r="F50" s="238"/>
      <c r="G50" s="205"/>
    </row>
    <row r="51" spans="1:7" x14ac:dyDescent="0.25">
      <c r="A51" s="205" t="s">
        <v>1770</v>
      </c>
      <c r="B51" s="205" t="s">
        <v>606</v>
      </c>
      <c r="C51" s="28" t="s">
        <v>13</v>
      </c>
      <c r="D51" s="238"/>
      <c r="F51" s="238"/>
      <c r="G51" s="205"/>
    </row>
    <row r="52" spans="1:7" x14ac:dyDescent="0.25">
      <c r="A52" s="205" t="s">
        <v>1771</v>
      </c>
      <c r="B52" s="205" t="s">
        <v>608</v>
      </c>
      <c r="C52" s="28" t="s">
        <v>13</v>
      </c>
      <c r="D52" s="238"/>
      <c r="F52" s="238"/>
      <c r="G52" s="205"/>
    </row>
    <row r="53" spans="1:7" x14ac:dyDescent="0.25">
      <c r="A53" s="205" t="s">
        <v>1772</v>
      </c>
      <c r="B53" s="205" t="s">
        <v>610</v>
      </c>
      <c r="C53" s="28" t="s">
        <v>13</v>
      </c>
      <c r="D53" s="238"/>
      <c r="F53" s="238"/>
      <c r="G53" s="205"/>
    </row>
    <row r="54" spans="1:7" x14ac:dyDescent="0.25">
      <c r="A54" s="205" t="s">
        <v>1773</v>
      </c>
      <c r="B54" s="238" t="s">
        <v>272</v>
      </c>
      <c r="C54" s="245">
        <f>SUM(C55:C57)</f>
        <v>0</v>
      </c>
      <c r="D54" s="238"/>
      <c r="F54" s="238"/>
      <c r="G54" s="205"/>
    </row>
    <row r="55" spans="1:7" x14ac:dyDescent="0.25">
      <c r="A55" s="205" t="s">
        <v>1774</v>
      </c>
      <c r="B55" s="205" t="s">
        <v>613</v>
      </c>
      <c r="C55" s="28" t="s">
        <v>13</v>
      </c>
      <c r="D55" s="238"/>
      <c r="F55" s="238"/>
      <c r="G55" s="205"/>
    </row>
    <row r="56" spans="1:7" x14ac:dyDescent="0.25">
      <c r="A56" s="205" t="s">
        <v>1775</v>
      </c>
      <c r="B56" s="205" t="s">
        <v>615</v>
      </c>
      <c r="C56" s="28" t="s">
        <v>13</v>
      </c>
      <c r="D56" s="238"/>
      <c r="F56" s="238"/>
      <c r="G56" s="205"/>
    </row>
    <row r="57" spans="1:7" x14ac:dyDescent="0.25">
      <c r="A57" s="205" t="s">
        <v>1776</v>
      </c>
      <c r="B57" s="205" t="s">
        <v>617</v>
      </c>
      <c r="C57" s="28" t="s">
        <v>13</v>
      </c>
      <c r="D57" s="238"/>
      <c r="F57" s="238"/>
      <c r="G57" s="205"/>
    </row>
    <row r="58" spans="1:7" x14ac:dyDescent="0.25">
      <c r="A58" s="205" t="s">
        <v>1777</v>
      </c>
      <c r="B58" s="238" t="s">
        <v>77</v>
      </c>
      <c r="C58" s="245">
        <f>SUM(C59:C69)</f>
        <v>0</v>
      </c>
      <c r="D58" s="238"/>
      <c r="F58" s="238"/>
      <c r="G58" s="205"/>
    </row>
    <row r="59" spans="1:7" x14ac:dyDescent="0.25">
      <c r="A59" s="205" t="s">
        <v>1778</v>
      </c>
      <c r="B59" s="206" t="s">
        <v>274</v>
      </c>
      <c r="C59" s="28" t="s">
        <v>13</v>
      </c>
      <c r="D59" s="238"/>
      <c r="F59" s="238"/>
      <c r="G59" s="205"/>
    </row>
    <row r="60" spans="1:7" x14ac:dyDescent="0.25">
      <c r="A60" s="205" t="s">
        <v>1779</v>
      </c>
      <c r="B60" s="205" t="s">
        <v>621</v>
      </c>
      <c r="C60" s="28" t="s">
        <v>13</v>
      </c>
      <c r="D60" s="238"/>
      <c r="F60" s="238"/>
      <c r="G60" s="205"/>
    </row>
    <row r="61" spans="1:7" x14ac:dyDescent="0.25">
      <c r="A61" s="205" t="s">
        <v>1780</v>
      </c>
      <c r="B61" s="206" t="s">
        <v>276</v>
      </c>
      <c r="C61" s="28" t="s">
        <v>13</v>
      </c>
      <c r="D61" s="238"/>
      <c r="F61" s="238"/>
      <c r="G61" s="205"/>
    </row>
    <row r="62" spans="1:7" x14ac:dyDescent="0.25">
      <c r="A62" s="205" t="s">
        <v>1781</v>
      </c>
      <c r="B62" s="206" t="s">
        <v>278</v>
      </c>
      <c r="C62" s="28" t="s">
        <v>13</v>
      </c>
      <c r="D62" s="238"/>
      <c r="F62" s="238"/>
      <c r="G62" s="205"/>
    </row>
    <row r="63" spans="1:7" x14ac:dyDescent="0.25">
      <c r="A63" s="205" t="s">
        <v>1782</v>
      </c>
      <c r="B63" s="206" t="s">
        <v>280</v>
      </c>
      <c r="C63" s="28" t="s">
        <v>13</v>
      </c>
      <c r="D63" s="238"/>
      <c r="F63" s="238"/>
      <c r="G63" s="205"/>
    </row>
    <row r="64" spans="1:7" x14ac:dyDescent="0.25">
      <c r="A64" s="205" t="s">
        <v>1783</v>
      </c>
      <c r="B64" s="206" t="s">
        <v>282</v>
      </c>
      <c r="C64" s="28" t="s">
        <v>13</v>
      </c>
      <c r="D64" s="238"/>
      <c r="F64" s="238"/>
      <c r="G64" s="205"/>
    </row>
    <row r="65" spans="1:7" x14ac:dyDescent="0.25">
      <c r="A65" s="205" t="s">
        <v>1784</v>
      </c>
      <c r="B65" s="206" t="s">
        <v>284</v>
      </c>
      <c r="C65" s="28" t="s">
        <v>13</v>
      </c>
      <c r="D65" s="238"/>
      <c r="F65" s="238"/>
      <c r="G65" s="205"/>
    </row>
    <row r="66" spans="1:7" x14ac:dyDescent="0.25">
      <c r="A66" s="205" t="s">
        <v>1785</v>
      </c>
      <c r="B66" s="206" t="s">
        <v>286</v>
      </c>
      <c r="C66" s="28" t="s">
        <v>13</v>
      </c>
      <c r="D66" s="238"/>
      <c r="F66" s="238"/>
      <c r="G66" s="205"/>
    </row>
    <row r="67" spans="1:7" x14ac:dyDescent="0.25">
      <c r="A67" s="205" t="s">
        <v>1786</v>
      </c>
      <c r="B67" s="206" t="s">
        <v>288</v>
      </c>
      <c r="C67" s="28" t="s">
        <v>13</v>
      </c>
      <c r="D67" s="238"/>
      <c r="F67" s="238"/>
      <c r="G67" s="205"/>
    </row>
    <row r="68" spans="1:7" x14ac:dyDescent="0.25">
      <c r="A68" s="205" t="s">
        <v>1787</v>
      </c>
      <c r="B68" s="206" t="s">
        <v>290</v>
      </c>
      <c r="C68" s="28" t="s">
        <v>13</v>
      </c>
      <c r="D68" s="238"/>
      <c r="F68" s="238"/>
      <c r="G68" s="205"/>
    </row>
    <row r="69" spans="1:7" x14ac:dyDescent="0.25">
      <c r="A69" s="205" t="s">
        <v>1788</v>
      </c>
      <c r="B69" s="206" t="s">
        <v>77</v>
      </c>
      <c r="C69" s="28" t="s">
        <v>13</v>
      </c>
      <c r="D69" s="238"/>
      <c r="F69" s="238"/>
      <c r="G69" s="205"/>
    </row>
    <row r="70" spans="1:7" outlineLevel="1" x14ac:dyDescent="0.25">
      <c r="A70" s="205" t="s">
        <v>1789</v>
      </c>
      <c r="B70" s="230" t="s">
        <v>81</v>
      </c>
      <c r="C70" s="28"/>
      <c r="G70" s="205"/>
    </row>
    <row r="71" spans="1:7" outlineLevel="1" x14ac:dyDescent="0.25">
      <c r="A71" s="205" t="s">
        <v>1790</v>
      </c>
      <c r="B71" s="230" t="s">
        <v>81</v>
      </c>
      <c r="C71" s="28"/>
      <c r="G71" s="205"/>
    </row>
    <row r="72" spans="1:7" outlineLevel="1" x14ac:dyDescent="0.25">
      <c r="A72" s="205" t="s">
        <v>1791</v>
      </c>
      <c r="B72" s="230" t="s">
        <v>81</v>
      </c>
      <c r="C72" s="28"/>
      <c r="G72" s="205"/>
    </row>
    <row r="73" spans="1:7" outlineLevel="1" x14ac:dyDescent="0.25">
      <c r="A73" s="205" t="s">
        <v>1792</v>
      </c>
      <c r="B73" s="230" t="s">
        <v>81</v>
      </c>
      <c r="C73" s="28"/>
      <c r="G73" s="205"/>
    </row>
    <row r="74" spans="1:7" outlineLevel="1" x14ac:dyDescent="0.25">
      <c r="A74" s="205" t="s">
        <v>1793</v>
      </c>
      <c r="B74" s="230" t="s">
        <v>81</v>
      </c>
      <c r="C74" s="28"/>
      <c r="G74" s="205"/>
    </row>
    <row r="75" spans="1:7" outlineLevel="1" x14ac:dyDescent="0.25">
      <c r="A75" s="205" t="s">
        <v>1794</v>
      </c>
      <c r="B75" s="230" t="s">
        <v>81</v>
      </c>
      <c r="C75" s="28"/>
      <c r="G75" s="205"/>
    </row>
    <row r="76" spans="1:7" outlineLevel="1" x14ac:dyDescent="0.25">
      <c r="A76" s="205" t="s">
        <v>1795</v>
      </c>
      <c r="B76" s="230" t="s">
        <v>81</v>
      </c>
      <c r="C76" s="28"/>
      <c r="G76" s="205"/>
    </row>
    <row r="77" spans="1:7" outlineLevel="1" x14ac:dyDescent="0.25">
      <c r="A77" s="205" t="s">
        <v>1796</v>
      </c>
      <c r="B77" s="230" t="s">
        <v>81</v>
      </c>
      <c r="C77" s="28"/>
      <c r="G77" s="205"/>
    </row>
    <row r="78" spans="1:7" outlineLevel="1" x14ac:dyDescent="0.25">
      <c r="A78" s="205" t="s">
        <v>1797</v>
      </c>
      <c r="B78" s="230" t="s">
        <v>81</v>
      </c>
      <c r="C78" s="28"/>
      <c r="G78" s="205"/>
    </row>
    <row r="79" spans="1:7" outlineLevel="1" x14ac:dyDescent="0.25">
      <c r="A79" s="205" t="s">
        <v>1798</v>
      </c>
      <c r="B79" s="230" t="s">
        <v>81</v>
      </c>
      <c r="C79" s="28"/>
      <c r="G79" s="205"/>
    </row>
    <row r="80" spans="1:7" ht="15" customHeight="1" x14ac:dyDescent="0.25">
      <c r="A80" s="298"/>
      <c r="B80" s="226" t="s">
        <v>1799</v>
      </c>
      <c r="C80" s="298" t="s">
        <v>1368</v>
      </c>
      <c r="D80" s="298"/>
      <c r="E80" s="236"/>
      <c r="F80" s="227"/>
      <c r="G80" s="227"/>
    </row>
    <row r="81" spans="1:7" x14ac:dyDescent="0.25">
      <c r="A81" s="205" t="s">
        <v>1800</v>
      </c>
      <c r="B81" s="205" t="s">
        <v>695</v>
      </c>
      <c r="C81" s="28" t="s">
        <v>13</v>
      </c>
      <c r="E81" s="128"/>
    </row>
    <row r="82" spans="1:7" x14ac:dyDescent="0.25">
      <c r="A82" s="205" t="s">
        <v>1801</v>
      </c>
      <c r="B82" s="205" t="s">
        <v>697</v>
      </c>
      <c r="C82" s="28" t="s">
        <v>13</v>
      </c>
      <c r="E82" s="128"/>
    </row>
    <row r="83" spans="1:7" x14ac:dyDescent="0.25">
      <c r="A83" s="205" t="s">
        <v>1802</v>
      </c>
      <c r="B83" s="205" t="s">
        <v>77</v>
      </c>
      <c r="C83" s="28" t="s">
        <v>13</v>
      </c>
      <c r="E83" s="128"/>
    </row>
    <row r="84" spans="1:7" outlineLevel="1" x14ac:dyDescent="0.25">
      <c r="A84" s="205" t="s">
        <v>1803</v>
      </c>
      <c r="C84" s="28"/>
      <c r="E84" s="128"/>
    </row>
    <row r="85" spans="1:7" outlineLevel="1" x14ac:dyDescent="0.25">
      <c r="A85" s="205" t="s">
        <v>1804</v>
      </c>
      <c r="C85" s="28"/>
      <c r="E85" s="128"/>
    </row>
    <row r="86" spans="1:7" outlineLevel="1" x14ac:dyDescent="0.25">
      <c r="A86" s="205" t="s">
        <v>1805</v>
      </c>
      <c r="C86" s="28"/>
      <c r="E86" s="128"/>
    </row>
    <row r="87" spans="1:7" outlineLevel="1" x14ac:dyDescent="0.25">
      <c r="A87" s="205" t="s">
        <v>1806</v>
      </c>
      <c r="C87" s="28"/>
      <c r="E87" s="128"/>
    </row>
    <row r="88" spans="1:7" outlineLevel="1" x14ac:dyDescent="0.25">
      <c r="A88" s="205" t="s">
        <v>1807</v>
      </c>
      <c r="C88" s="28"/>
      <c r="E88" s="128"/>
    </row>
    <row r="89" spans="1:7" outlineLevel="1" x14ac:dyDescent="0.25">
      <c r="A89" s="205" t="s">
        <v>1808</v>
      </c>
      <c r="C89" s="28"/>
      <c r="E89" s="128"/>
    </row>
    <row r="90" spans="1:7" ht="15" customHeight="1" x14ac:dyDescent="0.25">
      <c r="A90" s="298"/>
      <c r="B90" s="226" t="s">
        <v>1809</v>
      </c>
      <c r="C90" s="298" t="s">
        <v>1368</v>
      </c>
      <c r="D90" s="298"/>
      <c r="E90" s="236"/>
      <c r="F90" s="227"/>
      <c r="G90" s="227"/>
    </row>
    <row r="91" spans="1:7" x14ac:dyDescent="0.25">
      <c r="A91" s="205" t="s">
        <v>1810</v>
      </c>
      <c r="B91" s="205" t="s">
        <v>707</v>
      </c>
      <c r="C91" s="28" t="s">
        <v>13</v>
      </c>
      <c r="E91" s="128"/>
    </row>
    <row r="92" spans="1:7" x14ac:dyDescent="0.25">
      <c r="A92" s="205" t="s">
        <v>1811</v>
      </c>
      <c r="B92" s="205" t="s">
        <v>709</v>
      </c>
      <c r="C92" s="28" t="s">
        <v>13</v>
      </c>
      <c r="E92" s="128"/>
    </row>
    <row r="93" spans="1:7" x14ac:dyDescent="0.25">
      <c r="A93" s="205" t="s">
        <v>1812</v>
      </c>
      <c r="B93" s="205" t="s">
        <v>77</v>
      </c>
      <c r="C93" s="28" t="s">
        <v>13</v>
      </c>
      <c r="E93" s="128"/>
    </row>
    <row r="94" spans="1:7" outlineLevel="1" x14ac:dyDescent="0.25">
      <c r="A94" s="205" t="s">
        <v>1813</v>
      </c>
      <c r="C94" s="28"/>
      <c r="E94" s="128"/>
    </row>
    <row r="95" spans="1:7" outlineLevel="1" x14ac:dyDescent="0.25">
      <c r="A95" s="205" t="s">
        <v>1814</v>
      </c>
      <c r="C95" s="28"/>
      <c r="E95" s="128"/>
    </row>
    <row r="96" spans="1:7" outlineLevel="1" x14ac:dyDescent="0.25">
      <c r="A96" s="205" t="s">
        <v>1815</v>
      </c>
      <c r="C96" s="28"/>
      <c r="E96" s="128"/>
    </row>
    <row r="97" spans="1:7" outlineLevel="1" x14ac:dyDescent="0.25">
      <c r="A97" s="205" t="s">
        <v>1816</v>
      </c>
      <c r="C97" s="28"/>
      <c r="E97" s="128"/>
    </row>
    <row r="98" spans="1:7" outlineLevel="1" x14ac:dyDescent="0.25">
      <c r="A98" s="205" t="s">
        <v>1817</v>
      </c>
      <c r="C98" s="28"/>
      <c r="E98" s="128"/>
    </row>
    <row r="99" spans="1:7" outlineLevel="1" x14ac:dyDescent="0.25">
      <c r="A99" s="205" t="s">
        <v>1818</v>
      </c>
      <c r="C99" s="28"/>
      <c r="E99" s="128"/>
    </row>
    <row r="100" spans="1:7" ht="15" customHeight="1" x14ac:dyDescent="0.25">
      <c r="A100" s="298"/>
      <c r="B100" s="226" t="s">
        <v>1819</v>
      </c>
      <c r="C100" s="298" t="s">
        <v>1368</v>
      </c>
      <c r="D100" s="298"/>
      <c r="E100" s="236"/>
      <c r="F100" s="227"/>
      <c r="G100" s="227"/>
    </row>
    <row r="101" spans="1:7" x14ac:dyDescent="0.25">
      <c r="A101" s="205" t="s">
        <v>1820</v>
      </c>
      <c r="B101" s="246" t="s">
        <v>719</v>
      </c>
      <c r="C101" s="28" t="s">
        <v>13</v>
      </c>
      <c r="E101" s="128"/>
    </row>
    <row r="102" spans="1:7" x14ac:dyDescent="0.25">
      <c r="A102" s="205" t="s">
        <v>1821</v>
      </c>
      <c r="B102" s="246" t="s">
        <v>2764</v>
      </c>
      <c r="C102" s="28" t="s">
        <v>13</v>
      </c>
      <c r="E102" s="128"/>
    </row>
    <row r="103" spans="1:7" x14ac:dyDescent="0.25">
      <c r="A103" s="205" t="s">
        <v>1822</v>
      </c>
      <c r="B103" s="246" t="s">
        <v>2765</v>
      </c>
      <c r="C103" s="28" t="s">
        <v>13</v>
      </c>
    </row>
    <row r="104" spans="1:7" x14ac:dyDescent="0.25">
      <c r="A104" s="205" t="s">
        <v>1823</v>
      </c>
      <c r="B104" s="246" t="s">
        <v>2766</v>
      </c>
      <c r="C104" s="28" t="s">
        <v>13</v>
      </c>
    </row>
    <row r="105" spans="1:7" x14ac:dyDescent="0.25">
      <c r="A105" s="205" t="s">
        <v>1824</v>
      </c>
      <c r="B105" s="246" t="s">
        <v>2753</v>
      </c>
      <c r="C105" s="28" t="s">
        <v>13</v>
      </c>
    </row>
    <row r="106" spans="1:7" outlineLevel="1" x14ac:dyDescent="0.25">
      <c r="A106" s="205" t="s">
        <v>1825</v>
      </c>
      <c r="B106" s="246"/>
      <c r="C106" s="28"/>
    </row>
    <row r="107" spans="1:7" outlineLevel="1" x14ac:dyDescent="0.25">
      <c r="A107" s="205" t="s">
        <v>1826</v>
      </c>
      <c r="B107" s="246"/>
      <c r="C107" s="28"/>
    </row>
    <row r="108" spans="1:7" outlineLevel="1" x14ac:dyDescent="0.25">
      <c r="A108" s="205" t="s">
        <v>1827</v>
      </c>
      <c r="B108" s="246"/>
      <c r="C108" s="28"/>
    </row>
    <row r="109" spans="1:7" outlineLevel="1" x14ac:dyDescent="0.25">
      <c r="A109" s="205" t="s">
        <v>1828</v>
      </c>
      <c r="B109" s="246"/>
      <c r="C109" s="28"/>
    </row>
    <row r="110" spans="1:7" ht="15" customHeight="1" x14ac:dyDescent="0.25">
      <c r="A110" s="298"/>
      <c r="B110" s="298" t="s">
        <v>1829</v>
      </c>
      <c r="C110" s="298" t="s">
        <v>1368</v>
      </c>
      <c r="D110" s="298"/>
      <c r="E110" s="236"/>
      <c r="F110" s="227"/>
      <c r="G110" s="227"/>
    </row>
    <row r="111" spans="1:7" x14ac:dyDescent="0.25">
      <c r="A111" s="205" t="s">
        <v>1830</v>
      </c>
      <c r="B111" s="205" t="s">
        <v>1710</v>
      </c>
      <c r="C111" s="28" t="s">
        <v>13</v>
      </c>
      <c r="E111" s="128"/>
    </row>
    <row r="112" spans="1:7" outlineLevel="1" x14ac:dyDescent="0.25">
      <c r="A112" s="205" t="s">
        <v>1831</v>
      </c>
      <c r="B112" s="295" t="s">
        <v>731</v>
      </c>
      <c r="C112" s="84" t="s">
        <v>13</v>
      </c>
      <c r="E112" s="128"/>
    </row>
    <row r="113" spans="1:7" outlineLevel="1" x14ac:dyDescent="0.25">
      <c r="A113" s="205" t="s">
        <v>1832</v>
      </c>
      <c r="C113" s="28"/>
      <c r="E113" s="128"/>
    </row>
    <row r="114" spans="1:7" outlineLevel="1" x14ac:dyDescent="0.25">
      <c r="A114" s="205" t="s">
        <v>1833</v>
      </c>
      <c r="C114" s="28"/>
      <c r="E114" s="128"/>
    </row>
    <row r="115" spans="1:7" outlineLevel="1" x14ac:dyDescent="0.25">
      <c r="A115" s="205" t="s">
        <v>1834</v>
      </c>
      <c r="C115" s="28"/>
      <c r="E115" s="128"/>
    </row>
    <row r="116" spans="1:7" ht="15" customHeight="1" x14ac:dyDescent="0.25">
      <c r="A116" s="298"/>
      <c r="B116" s="226" t="s">
        <v>1835</v>
      </c>
      <c r="C116" s="298" t="s">
        <v>736</v>
      </c>
      <c r="D116" s="298" t="s">
        <v>737</v>
      </c>
      <c r="E116" s="236"/>
      <c r="F116" s="298" t="s">
        <v>1368</v>
      </c>
      <c r="G116" s="298" t="s">
        <v>738</v>
      </c>
    </row>
    <row r="117" spans="1:7" x14ac:dyDescent="0.25">
      <c r="A117" s="205" t="s">
        <v>1836</v>
      </c>
      <c r="B117" s="206" t="s">
        <v>740</v>
      </c>
      <c r="C117" s="123" t="s">
        <v>13</v>
      </c>
      <c r="D117" s="228"/>
      <c r="E117" s="228"/>
      <c r="F117" s="229"/>
      <c r="G117" s="229"/>
    </row>
    <row r="118" spans="1:7" x14ac:dyDescent="0.25">
      <c r="A118" s="228"/>
      <c r="B118" s="231"/>
      <c r="C118" s="228"/>
      <c r="D118" s="228"/>
      <c r="E118" s="228"/>
      <c r="F118" s="229"/>
      <c r="G118" s="229"/>
    </row>
    <row r="119" spans="1:7" x14ac:dyDescent="0.25">
      <c r="B119" s="206" t="s">
        <v>741</v>
      </c>
      <c r="C119" s="228"/>
      <c r="D119" s="228"/>
      <c r="E119" s="228"/>
      <c r="F119" s="229"/>
      <c r="G119" s="229"/>
    </row>
    <row r="120" spans="1:7" x14ac:dyDescent="0.25">
      <c r="A120" s="205" t="s">
        <v>1837</v>
      </c>
      <c r="B120" s="206" t="s">
        <v>643</v>
      </c>
      <c r="C120" s="123" t="s">
        <v>13</v>
      </c>
      <c r="D120" s="124" t="s">
        <v>13</v>
      </c>
      <c r="E120" s="228"/>
      <c r="F120" s="125" t="str">
        <f t="shared" ref="F120:F143" si="0">IF($C$144=0,"",IF(C120="[for completion]","",C120/$C$144))</f>
        <v/>
      </c>
      <c r="G120" s="125" t="str">
        <f t="shared" ref="G120:G143" si="1">IF($D$144=0,"",IF(D120="[for completion]","",D120/$D$144))</f>
        <v/>
      </c>
    </row>
    <row r="121" spans="1:7" x14ac:dyDescent="0.25">
      <c r="A121" s="205" t="s">
        <v>1838</v>
      </c>
      <c r="B121" s="206" t="s">
        <v>643</v>
      </c>
      <c r="C121" s="123" t="s">
        <v>13</v>
      </c>
      <c r="D121" s="124" t="s">
        <v>13</v>
      </c>
      <c r="E121" s="228"/>
      <c r="F121" s="125" t="str">
        <f t="shared" si="0"/>
        <v/>
      </c>
      <c r="G121" s="125" t="str">
        <f t="shared" si="1"/>
        <v/>
      </c>
    </row>
    <row r="122" spans="1:7" x14ac:dyDescent="0.25">
      <c r="A122" s="205" t="s">
        <v>1839</v>
      </c>
      <c r="B122" s="206" t="s">
        <v>643</v>
      </c>
      <c r="C122" s="123" t="s">
        <v>13</v>
      </c>
      <c r="D122" s="124" t="s">
        <v>13</v>
      </c>
      <c r="E122" s="228"/>
      <c r="F122" s="125" t="str">
        <f t="shared" si="0"/>
        <v/>
      </c>
      <c r="G122" s="125" t="str">
        <f t="shared" si="1"/>
        <v/>
      </c>
    </row>
    <row r="123" spans="1:7" x14ac:dyDescent="0.25">
      <c r="A123" s="205" t="s">
        <v>1840</v>
      </c>
      <c r="B123" s="206" t="s">
        <v>643</v>
      </c>
      <c r="C123" s="123" t="s">
        <v>13</v>
      </c>
      <c r="D123" s="124" t="s">
        <v>13</v>
      </c>
      <c r="E123" s="228"/>
      <c r="F123" s="125" t="str">
        <f t="shared" si="0"/>
        <v/>
      </c>
      <c r="G123" s="125" t="str">
        <f t="shared" si="1"/>
        <v/>
      </c>
    </row>
    <row r="124" spans="1:7" x14ac:dyDescent="0.25">
      <c r="A124" s="205" t="s">
        <v>1841</v>
      </c>
      <c r="B124" s="206" t="s">
        <v>643</v>
      </c>
      <c r="C124" s="123" t="s">
        <v>13</v>
      </c>
      <c r="D124" s="124" t="s">
        <v>13</v>
      </c>
      <c r="E124" s="228"/>
      <c r="F124" s="125" t="str">
        <f t="shared" si="0"/>
        <v/>
      </c>
      <c r="G124" s="125" t="str">
        <f t="shared" si="1"/>
        <v/>
      </c>
    </row>
    <row r="125" spans="1:7" x14ac:dyDescent="0.25">
      <c r="A125" s="205" t="s">
        <v>1842</v>
      </c>
      <c r="B125" s="206" t="s">
        <v>643</v>
      </c>
      <c r="C125" s="123" t="s">
        <v>13</v>
      </c>
      <c r="D125" s="124" t="s">
        <v>13</v>
      </c>
      <c r="E125" s="228"/>
      <c r="F125" s="125" t="str">
        <f t="shared" si="0"/>
        <v/>
      </c>
      <c r="G125" s="125" t="str">
        <f t="shared" si="1"/>
        <v/>
      </c>
    </row>
    <row r="126" spans="1:7" x14ac:dyDescent="0.25">
      <c r="A126" s="205" t="s">
        <v>1843</v>
      </c>
      <c r="B126" s="206" t="s">
        <v>643</v>
      </c>
      <c r="C126" s="123" t="s">
        <v>13</v>
      </c>
      <c r="D126" s="124" t="s">
        <v>13</v>
      </c>
      <c r="E126" s="228"/>
      <c r="F126" s="125" t="str">
        <f t="shared" si="0"/>
        <v/>
      </c>
      <c r="G126" s="125" t="str">
        <f t="shared" si="1"/>
        <v/>
      </c>
    </row>
    <row r="127" spans="1:7" x14ac:dyDescent="0.25">
      <c r="A127" s="205" t="s">
        <v>1844</v>
      </c>
      <c r="B127" s="206" t="s">
        <v>643</v>
      </c>
      <c r="C127" s="123" t="s">
        <v>13</v>
      </c>
      <c r="D127" s="124" t="s">
        <v>13</v>
      </c>
      <c r="E127" s="228"/>
      <c r="F127" s="125" t="str">
        <f t="shared" si="0"/>
        <v/>
      </c>
      <c r="G127" s="125" t="str">
        <f t="shared" si="1"/>
        <v/>
      </c>
    </row>
    <row r="128" spans="1:7" x14ac:dyDescent="0.25">
      <c r="A128" s="205" t="s">
        <v>1845</v>
      </c>
      <c r="B128" s="206" t="s">
        <v>643</v>
      </c>
      <c r="C128" s="123" t="s">
        <v>13</v>
      </c>
      <c r="D128" s="124" t="s">
        <v>13</v>
      </c>
      <c r="E128" s="228"/>
      <c r="F128" s="125" t="str">
        <f t="shared" si="0"/>
        <v/>
      </c>
      <c r="G128" s="125" t="str">
        <f t="shared" si="1"/>
        <v/>
      </c>
    </row>
    <row r="129" spans="1:7" x14ac:dyDescent="0.25">
      <c r="A129" s="205" t="s">
        <v>1846</v>
      </c>
      <c r="B129" s="206" t="s">
        <v>643</v>
      </c>
      <c r="C129" s="123" t="s">
        <v>13</v>
      </c>
      <c r="D129" s="124" t="s">
        <v>13</v>
      </c>
      <c r="E129" s="206"/>
      <c r="F129" s="125" t="str">
        <f t="shared" si="0"/>
        <v/>
      </c>
      <c r="G129" s="125" t="str">
        <f t="shared" si="1"/>
        <v/>
      </c>
    </row>
    <row r="130" spans="1:7" x14ac:dyDescent="0.25">
      <c r="A130" s="205" t="s">
        <v>1847</v>
      </c>
      <c r="B130" s="206" t="s">
        <v>643</v>
      </c>
      <c r="C130" s="123" t="s">
        <v>13</v>
      </c>
      <c r="D130" s="124" t="s">
        <v>13</v>
      </c>
      <c r="E130" s="206"/>
      <c r="F130" s="125" t="str">
        <f t="shared" si="0"/>
        <v/>
      </c>
      <c r="G130" s="125" t="str">
        <f t="shared" si="1"/>
        <v/>
      </c>
    </row>
    <row r="131" spans="1:7" x14ac:dyDescent="0.25">
      <c r="A131" s="205" t="s">
        <v>1848</v>
      </c>
      <c r="B131" s="206" t="s">
        <v>643</v>
      </c>
      <c r="C131" s="123" t="s">
        <v>13</v>
      </c>
      <c r="D131" s="124" t="s">
        <v>13</v>
      </c>
      <c r="E131" s="206"/>
      <c r="F131" s="125" t="str">
        <f t="shared" si="0"/>
        <v/>
      </c>
      <c r="G131" s="125" t="str">
        <f t="shared" si="1"/>
        <v/>
      </c>
    </row>
    <row r="132" spans="1:7" x14ac:dyDescent="0.25">
      <c r="A132" s="205" t="s">
        <v>1849</v>
      </c>
      <c r="B132" s="206" t="s">
        <v>643</v>
      </c>
      <c r="C132" s="123" t="s">
        <v>13</v>
      </c>
      <c r="D132" s="124" t="s">
        <v>13</v>
      </c>
      <c r="E132" s="206"/>
      <c r="F132" s="125" t="str">
        <f t="shared" si="0"/>
        <v/>
      </c>
      <c r="G132" s="125" t="str">
        <f t="shared" si="1"/>
        <v/>
      </c>
    </row>
    <row r="133" spans="1:7" x14ac:dyDescent="0.25">
      <c r="A133" s="205" t="s">
        <v>1850</v>
      </c>
      <c r="B133" s="206" t="s">
        <v>643</v>
      </c>
      <c r="C133" s="123" t="s">
        <v>13</v>
      </c>
      <c r="D133" s="124" t="s">
        <v>13</v>
      </c>
      <c r="E133" s="206"/>
      <c r="F133" s="125" t="str">
        <f t="shared" si="0"/>
        <v/>
      </c>
      <c r="G133" s="125" t="str">
        <f t="shared" si="1"/>
        <v/>
      </c>
    </row>
    <row r="134" spans="1:7" x14ac:dyDescent="0.25">
      <c r="A134" s="205" t="s">
        <v>1851</v>
      </c>
      <c r="B134" s="206" t="s">
        <v>643</v>
      </c>
      <c r="C134" s="123" t="s">
        <v>13</v>
      </c>
      <c r="D134" s="124" t="s">
        <v>13</v>
      </c>
      <c r="E134" s="206"/>
      <c r="F134" s="125" t="str">
        <f t="shared" si="0"/>
        <v/>
      </c>
      <c r="G134" s="125" t="str">
        <f t="shared" si="1"/>
        <v/>
      </c>
    </row>
    <row r="135" spans="1:7" x14ac:dyDescent="0.25">
      <c r="A135" s="205" t="s">
        <v>1852</v>
      </c>
      <c r="B135" s="206" t="s">
        <v>643</v>
      </c>
      <c r="C135" s="123" t="s">
        <v>13</v>
      </c>
      <c r="D135" s="124" t="s">
        <v>13</v>
      </c>
      <c r="F135" s="125" t="str">
        <f t="shared" si="0"/>
        <v/>
      </c>
      <c r="G135" s="125" t="str">
        <f t="shared" si="1"/>
        <v/>
      </c>
    </row>
    <row r="136" spans="1:7" x14ac:dyDescent="0.25">
      <c r="A136" s="205" t="s">
        <v>1853</v>
      </c>
      <c r="B136" s="206" t="s">
        <v>643</v>
      </c>
      <c r="C136" s="123" t="s">
        <v>13</v>
      </c>
      <c r="D136" s="124" t="s">
        <v>13</v>
      </c>
      <c r="E136" s="29"/>
      <c r="F136" s="125" t="str">
        <f t="shared" si="0"/>
        <v/>
      </c>
      <c r="G136" s="125" t="str">
        <f t="shared" si="1"/>
        <v/>
      </c>
    </row>
    <row r="137" spans="1:7" x14ac:dyDescent="0.25">
      <c r="A137" s="205" t="s">
        <v>1854</v>
      </c>
      <c r="B137" s="206" t="s">
        <v>643</v>
      </c>
      <c r="C137" s="123" t="s">
        <v>13</v>
      </c>
      <c r="D137" s="124" t="s">
        <v>13</v>
      </c>
      <c r="E137" s="29"/>
      <c r="F137" s="125" t="str">
        <f t="shared" si="0"/>
        <v/>
      </c>
      <c r="G137" s="125" t="str">
        <f t="shared" si="1"/>
        <v/>
      </c>
    </row>
    <row r="138" spans="1:7" x14ac:dyDescent="0.25">
      <c r="A138" s="205" t="s">
        <v>1855</v>
      </c>
      <c r="B138" s="206" t="s">
        <v>643</v>
      </c>
      <c r="C138" s="123" t="s">
        <v>13</v>
      </c>
      <c r="D138" s="124" t="s">
        <v>13</v>
      </c>
      <c r="E138" s="29"/>
      <c r="F138" s="125" t="str">
        <f t="shared" si="0"/>
        <v/>
      </c>
      <c r="G138" s="125" t="str">
        <f t="shared" si="1"/>
        <v/>
      </c>
    </row>
    <row r="139" spans="1:7" x14ac:dyDescent="0.25">
      <c r="A139" s="205" t="s">
        <v>1856</v>
      </c>
      <c r="B139" s="206" t="s">
        <v>643</v>
      </c>
      <c r="C139" s="123" t="s">
        <v>13</v>
      </c>
      <c r="D139" s="124" t="s">
        <v>13</v>
      </c>
      <c r="E139" s="29"/>
      <c r="F139" s="125" t="str">
        <f t="shared" si="0"/>
        <v/>
      </c>
      <c r="G139" s="125" t="str">
        <f t="shared" si="1"/>
        <v/>
      </c>
    </row>
    <row r="140" spans="1:7" x14ac:dyDescent="0.25">
      <c r="A140" s="205" t="s">
        <v>1857</v>
      </c>
      <c r="B140" s="206" t="s">
        <v>643</v>
      </c>
      <c r="C140" s="123" t="s">
        <v>13</v>
      </c>
      <c r="D140" s="124" t="s">
        <v>13</v>
      </c>
      <c r="E140" s="29"/>
      <c r="F140" s="125" t="str">
        <f t="shared" si="0"/>
        <v/>
      </c>
      <c r="G140" s="125" t="str">
        <f t="shared" si="1"/>
        <v/>
      </c>
    </row>
    <row r="141" spans="1:7" x14ac:dyDescent="0.25">
      <c r="A141" s="205" t="s">
        <v>1858</v>
      </c>
      <c r="B141" s="206" t="s">
        <v>643</v>
      </c>
      <c r="C141" s="123" t="s">
        <v>13</v>
      </c>
      <c r="D141" s="124" t="s">
        <v>13</v>
      </c>
      <c r="E141" s="29"/>
      <c r="F141" s="125" t="str">
        <f t="shared" si="0"/>
        <v/>
      </c>
      <c r="G141" s="125" t="str">
        <f t="shared" si="1"/>
        <v/>
      </c>
    </row>
    <row r="142" spans="1:7" x14ac:dyDescent="0.25">
      <c r="A142" s="205" t="s">
        <v>1859</v>
      </c>
      <c r="B142" s="206" t="s">
        <v>643</v>
      </c>
      <c r="C142" s="123" t="s">
        <v>13</v>
      </c>
      <c r="D142" s="124" t="s">
        <v>13</v>
      </c>
      <c r="E142" s="29"/>
      <c r="F142" s="125" t="str">
        <f t="shared" si="0"/>
        <v/>
      </c>
      <c r="G142" s="125" t="str">
        <f t="shared" si="1"/>
        <v/>
      </c>
    </row>
    <row r="143" spans="1:7" x14ac:dyDescent="0.25">
      <c r="A143" s="205" t="s">
        <v>1860</v>
      </c>
      <c r="B143" s="206" t="s">
        <v>643</v>
      </c>
      <c r="C143" s="123" t="s">
        <v>13</v>
      </c>
      <c r="D143" s="124" t="s">
        <v>13</v>
      </c>
      <c r="E143" s="29"/>
      <c r="F143" s="125" t="str">
        <f t="shared" si="0"/>
        <v/>
      </c>
      <c r="G143" s="125" t="str">
        <f t="shared" si="1"/>
        <v/>
      </c>
    </row>
    <row r="144" spans="1:7" x14ac:dyDescent="0.25">
      <c r="A144" s="205" t="s">
        <v>1861</v>
      </c>
      <c r="B144" s="233" t="s">
        <v>79</v>
      </c>
      <c r="C144" s="234">
        <f>SUM(C120:C143)</f>
        <v>0</v>
      </c>
      <c r="D144" s="235">
        <f>SUM(D120:D143)</f>
        <v>0</v>
      </c>
      <c r="E144" s="29"/>
      <c r="F144" s="36">
        <f>SUM(F120:F143)</f>
        <v>0</v>
      </c>
      <c r="G144" s="36">
        <f>SUM(G120:G143)</f>
        <v>0</v>
      </c>
    </row>
    <row r="145" spans="1:7" ht="15" customHeight="1" x14ac:dyDescent="0.25">
      <c r="A145" s="298"/>
      <c r="B145" s="226" t="s">
        <v>1862</v>
      </c>
      <c r="C145" s="298" t="s">
        <v>736</v>
      </c>
      <c r="D145" s="298" t="s">
        <v>737</v>
      </c>
      <c r="E145" s="236"/>
      <c r="F145" s="298" t="s">
        <v>1368</v>
      </c>
      <c r="G145" s="298" t="s">
        <v>738</v>
      </c>
    </row>
    <row r="146" spans="1:7" x14ac:dyDescent="0.25">
      <c r="A146" s="205" t="s">
        <v>1863</v>
      </c>
      <c r="B146" s="205" t="s">
        <v>768</v>
      </c>
      <c r="C146" s="28" t="s">
        <v>13</v>
      </c>
      <c r="G146" s="205"/>
    </row>
    <row r="147" spans="1:7" x14ac:dyDescent="0.25">
      <c r="G147" s="205"/>
    </row>
    <row r="148" spans="1:7" x14ac:dyDescent="0.25">
      <c r="B148" s="206" t="s">
        <v>769</v>
      </c>
      <c r="G148" s="205"/>
    </row>
    <row r="149" spans="1:7" x14ac:dyDescent="0.25">
      <c r="A149" s="205" t="s">
        <v>1864</v>
      </c>
      <c r="B149" s="205" t="s">
        <v>771</v>
      </c>
      <c r="C149" s="123" t="s">
        <v>13</v>
      </c>
      <c r="D149" s="124" t="s">
        <v>13</v>
      </c>
      <c r="F149" s="125" t="str">
        <f t="shared" ref="F149:F163" si="2">IF($C$157=0,"",IF(C149="[for completion]","",C149/$C$157))</f>
        <v/>
      </c>
      <c r="G149" s="125" t="str">
        <f t="shared" ref="G149:G163" si="3">IF($D$157=0,"",IF(D149="[for completion]","",D149/$D$157))</f>
        <v/>
      </c>
    </row>
    <row r="150" spans="1:7" x14ac:dyDescent="0.25">
      <c r="A150" s="205" t="s">
        <v>1865</v>
      </c>
      <c r="B150" s="205" t="s">
        <v>773</v>
      </c>
      <c r="C150" s="123" t="s">
        <v>13</v>
      </c>
      <c r="D150" s="124" t="s">
        <v>13</v>
      </c>
      <c r="F150" s="125" t="str">
        <f t="shared" si="2"/>
        <v/>
      </c>
      <c r="G150" s="125" t="str">
        <f t="shared" si="3"/>
        <v/>
      </c>
    </row>
    <row r="151" spans="1:7" x14ac:dyDescent="0.25">
      <c r="A151" s="205" t="s">
        <v>1866</v>
      </c>
      <c r="B151" s="205" t="s">
        <v>775</v>
      </c>
      <c r="C151" s="123" t="s">
        <v>13</v>
      </c>
      <c r="D151" s="124" t="s">
        <v>13</v>
      </c>
      <c r="F151" s="125" t="str">
        <f t="shared" si="2"/>
        <v/>
      </c>
      <c r="G151" s="125" t="str">
        <f t="shared" si="3"/>
        <v/>
      </c>
    </row>
    <row r="152" spans="1:7" x14ac:dyDescent="0.25">
      <c r="A152" s="205" t="s">
        <v>1867</v>
      </c>
      <c r="B152" s="205" t="s">
        <v>777</v>
      </c>
      <c r="C152" s="123" t="s">
        <v>13</v>
      </c>
      <c r="D152" s="124" t="s">
        <v>13</v>
      </c>
      <c r="F152" s="125" t="str">
        <f t="shared" si="2"/>
        <v/>
      </c>
      <c r="G152" s="125" t="str">
        <f t="shared" si="3"/>
        <v/>
      </c>
    </row>
    <row r="153" spans="1:7" x14ac:dyDescent="0.25">
      <c r="A153" s="205" t="s">
        <v>1868</v>
      </c>
      <c r="B153" s="205" t="s">
        <v>779</v>
      </c>
      <c r="C153" s="123" t="s">
        <v>13</v>
      </c>
      <c r="D153" s="124" t="s">
        <v>13</v>
      </c>
      <c r="F153" s="125" t="str">
        <f t="shared" si="2"/>
        <v/>
      </c>
      <c r="G153" s="125" t="str">
        <f t="shared" si="3"/>
        <v/>
      </c>
    </row>
    <row r="154" spans="1:7" x14ac:dyDescent="0.25">
      <c r="A154" s="205" t="s">
        <v>1869</v>
      </c>
      <c r="B154" s="205" t="s">
        <v>781</v>
      </c>
      <c r="C154" s="123" t="s">
        <v>13</v>
      </c>
      <c r="D154" s="124" t="s">
        <v>13</v>
      </c>
      <c r="F154" s="125" t="str">
        <f t="shared" si="2"/>
        <v/>
      </c>
      <c r="G154" s="125" t="str">
        <f t="shared" si="3"/>
        <v/>
      </c>
    </row>
    <row r="155" spans="1:7" x14ac:dyDescent="0.25">
      <c r="A155" s="205" t="s">
        <v>1870</v>
      </c>
      <c r="B155" s="205" t="s">
        <v>783</v>
      </c>
      <c r="C155" s="123" t="s">
        <v>13</v>
      </c>
      <c r="D155" s="124" t="s">
        <v>13</v>
      </c>
      <c r="F155" s="125" t="str">
        <f t="shared" si="2"/>
        <v/>
      </c>
      <c r="G155" s="125" t="str">
        <f t="shared" si="3"/>
        <v/>
      </c>
    </row>
    <row r="156" spans="1:7" x14ac:dyDescent="0.25">
      <c r="A156" s="205" t="s">
        <v>1871</v>
      </c>
      <c r="B156" s="205" t="s">
        <v>785</v>
      </c>
      <c r="C156" s="123" t="s">
        <v>13</v>
      </c>
      <c r="D156" s="124" t="s">
        <v>13</v>
      </c>
      <c r="F156" s="125" t="str">
        <f t="shared" si="2"/>
        <v/>
      </c>
      <c r="G156" s="125" t="str">
        <f t="shared" si="3"/>
        <v/>
      </c>
    </row>
    <row r="157" spans="1:7" x14ac:dyDescent="0.25">
      <c r="A157" s="205" t="s">
        <v>1872</v>
      </c>
      <c r="B157" s="233" t="s">
        <v>79</v>
      </c>
      <c r="C157" s="123">
        <f>SUM(C149:C156)</f>
        <v>0</v>
      </c>
      <c r="D157" s="124">
        <f>SUM(D149:D156)</f>
        <v>0</v>
      </c>
      <c r="F157" s="28">
        <f>SUM(F149:F156)</f>
        <v>0</v>
      </c>
      <c r="G157" s="28">
        <f>SUM(G149:G156)</f>
        <v>0</v>
      </c>
    </row>
    <row r="158" spans="1:7" outlineLevel="1" x14ac:dyDescent="0.25">
      <c r="A158" s="205" t="s">
        <v>1873</v>
      </c>
      <c r="B158" s="230" t="s">
        <v>788</v>
      </c>
      <c r="C158" s="123"/>
      <c r="D158" s="124"/>
      <c r="F158" s="125" t="str">
        <f t="shared" si="2"/>
        <v/>
      </c>
      <c r="G158" s="125" t="str">
        <f t="shared" si="3"/>
        <v/>
      </c>
    </row>
    <row r="159" spans="1:7" outlineLevel="1" x14ac:dyDescent="0.25">
      <c r="A159" s="205" t="s">
        <v>1874</v>
      </c>
      <c r="B159" s="230" t="s">
        <v>790</v>
      </c>
      <c r="C159" s="123"/>
      <c r="D159" s="124"/>
      <c r="F159" s="125" t="str">
        <f t="shared" si="2"/>
        <v/>
      </c>
      <c r="G159" s="125" t="str">
        <f t="shared" si="3"/>
        <v/>
      </c>
    </row>
    <row r="160" spans="1:7" outlineLevel="1" x14ac:dyDescent="0.25">
      <c r="A160" s="205" t="s">
        <v>1875</v>
      </c>
      <c r="B160" s="230" t="s">
        <v>792</v>
      </c>
      <c r="C160" s="123"/>
      <c r="D160" s="124"/>
      <c r="F160" s="125" t="str">
        <f t="shared" si="2"/>
        <v/>
      </c>
      <c r="G160" s="125" t="str">
        <f t="shared" si="3"/>
        <v/>
      </c>
    </row>
    <row r="161" spans="1:7" outlineLevel="1" x14ac:dyDescent="0.25">
      <c r="A161" s="205" t="s">
        <v>1876</v>
      </c>
      <c r="B161" s="230" t="s">
        <v>794</v>
      </c>
      <c r="C161" s="123"/>
      <c r="D161" s="124"/>
      <c r="F161" s="125" t="str">
        <f t="shared" si="2"/>
        <v/>
      </c>
      <c r="G161" s="125" t="str">
        <f t="shared" si="3"/>
        <v/>
      </c>
    </row>
    <row r="162" spans="1:7" outlineLevel="1" x14ac:dyDescent="0.25">
      <c r="A162" s="205" t="s">
        <v>1877</v>
      </c>
      <c r="B162" s="230" t="s">
        <v>796</v>
      </c>
      <c r="C162" s="123"/>
      <c r="D162" s="124"/>
      <c r="F162" s="125" t="str">
        <f t="shared" si="2"/>
        <v/>
      </c>
      <c r="G162" s="125" t="str">
        <f t="shared" si="3"/>
        <v/>
      </c>
    </row>
    <row r="163" spans="1:7" outlineLevel="1" x14ac:dyDescent="0.25">
      <c r="A163" s="205" t="s">
        <v>1878</v>
      </c>
      <c r="B163" s="230" t="s">
        <v>798</v>
      </c>
      <c r="C163" s="123"/>
      <c r="D163" s="124"/>
      <c r="F163" s="125" t="str">
        <f t="shared" si="2"/>
        <v/>
      </c>
      <c r="G163" s="125" t="str">
        <f t="shared" si="3"/>
        <v/>
      </c>
    </row>
    <row r="164" spans="1:7" outlineLevel="1" x14ac:dyDescent="0.25">
      <c r="A164" s="205" t="s">
        <v>1879</v>
      </c>
      <c r="B164" s="230"/>
      <c r="F164" s="232"/>
      <c r="G164" s="232"/>
    </row>
    <row r="165" spans="1:7" outlineLevel="1" x14ac:dyDescent="0.25">
      <c r="A165" s="205" t="s">
        <v>1880</v>
      </c>
      <c r="B165" s="230"/>
      <c r="F165" s="232"/>
      <c r="G165" s="232"/>
    </row>
    <row r="166" spans="1:7" outlineLevel="1" x14ac:dyDescent="0.25">
      <c r="A166" s="205" t="s">
        <v>1881</v>
      </c>
      <c r="B166" s="230"/>
      <c r="F166" s="232"/>
      <c r="G166" s="232"/>
    </row>
    <row r="167" spans="1:7" ht="15" customHeight="1" x14ac:dyDescent="0.25">
      <c r="A167" s="298"/>
      <c r="B167" s="226" t="s">
        <v>1882</v>
      </c>
      <c r="C167" s="298" t="s">
        <v>736</v>
      </c>
      <c r="D167" s="298" t="s">
        <v>737</v>
      </c>
      <c r="E167" s="236"/>
      <c r="F167" s="298" t="s">
        <v>1368</v>
      </c>
      <c r="G167" s="298" t="s">
        <v>738</v>
      </c>
    </row>
    <row r="168" spans="1:7" x14ac:dyDescent="0.25">
      <c r="A168" s="205" t="s">
        <v>1883</v>
      </c>
      <c r="B168" s="205" t="s">
        <v>768</v>
      </c>
      <c r="C168" s="28" t="s">
        <v>48</v>
      </c>
      <c r="G168" s="205"/>
    </row>
    <row r="169" spans="1:7" x14ac:dyDescent="0.25">
      <c r="G169" s="205"/>
    </row>
    <row r="170" spans="1:7" x14ac:dyDescent="0.25">
      <c r="B170" s="206" t="s">
        <v>769</v>
      </c>
      <c r="G170" s="205"/>
    </row>
    <row r="171" spans="1:7" x14ac:dyDescent="0.25">
      <c r="A171" s="205" t="s">
        <v>1884</v>
      </c>
      <c r="B171" s="205" t="s">
        <v>771</v>
      </c>
      <c r="C171" s="123" t="s">
        <v>48</v>
      </c>
      <c r="D171" s="124" t="s">
        <v>48</v>
      </c>
      <c r="F171" s="125" t="str">
        <f>IF($C$179=0,"",IF(C171="[Mark as ND1 if not relevant]","",C171/$C$179))</f>
        <v/>
      </c>
      <c r="G171" s="125" t="str">
        <f>IF($D$179=0,"",IF(D171="[Mark as ND1 if not relevant]","",D171/$D$179))</f>
        <v/>
      </c>
    </row>
    <row r="172" spans="1:7" x14ac:dyDescent="0.25">
      <c r="A172" s="205" t="s">
        <v>1885</v>
      </c>
      <c r="B172" s="205" t="s">
        <v>773</v>
      </c>
      <c r="C172" s="123" t="s">
        <v>48</v>
      </c>
      <c r="D172" s="124" t="s">
        <v>48</v>
      </c>
      <c r="F172" s="125" t="str">
        <f t="shared" ref="F172:F178" si="4">IF($C$179=0,"",IF(C172="[Mark as ND1 if not relevant]","",C172/$C$179))</f>
        <v/>
      </c>
      <c r="G172" s="125" t="str">
        <f t="shared" ref="G172:G178" si="5">IF($D$179=0,"",IF(D172="[Mark as ND1 if not relevant]","",D172/$D$179))</f>
        <v/>
      </c>
    </row>
    <row r="173" spans="1:7" x14ac:dyDescent="0.25">
      <c r="A173" s="205" t="s">
        <v>1886</v>
      </c>
      <c r="B173" s="205" t="s">
        <v>775</v>
      </c>
      <c r="C173" s="123" t="s">
        <v>48</v>
      </c>
      <c r="D173" s="124" t="s">
        <v>48</v>
      </c>
      <c r="F173" s="125" t="str">
        <f t="shared" si="4"/>
        <v/>
      </c>
      <c r="G173" s="125" t="str">
        <f t="shared" si="5"/>
        <v/>
      </c>
    </row>
    <row r="174" spans="1:7" x14ac:dyDescent="0.25">
      <c r="A174" s="205" t="s">
        <v>1887</v>
      </c>
      <c r="B174" s="205" t="s">
        <v>777</v>
      </c>
      <c r="C174" s="123" t="s">
        <v>48</v>
      </c>
      <c r="D174" s="124" t="s">
        <v>48</v>
      </c>
      <c r="F174" s="125" t="str">
        <f t="shared" si="4"/>
        <v/>
      </c>
      <c r="G174" s="125" t="str">
        <f t="shared" si="5"/>
        <v/>
      </c>
    </row>
    <row r="175" spans="1:7" x14ac:dyDescent="0.25">
      <c r="A175" s="205" t="s">
        <v>1888</v>
      </c>
      <c r="B175" s="205" t="s">
        <v>779</v>
      </c>
      <c r="C175" s="123" t="s">
        <v>48</v>
      </c>
      <c r="D175" s="124" t="s">
        <v>48</v>
      </c>
      <c r="F175" s="125" t="str">
        <f t="shared" si="4"/>
        <v/>
      </c>
      <c r="G175" s="125" t="str">
        <f t="shared" si="5"/>
        <v/>
      </c>
    </row>
    <row r="176" spans="1:7" x14ac:dyDescent="0.25">
      <c r="A176" s="205" t="s">
        <v>1889</v>
      </c>
      <c r="B176" s="205" t="s">
        <v>781</v>
      </c>
      <c r="C176" s="123" t="s">
        <v>48</v>
      </c>
      <c r="D176" s="124" t="s">
        <v>48</v>
      </c>
      <c r="F176" s="125" t="str">
        <f t="shared" si="4"/>
        <v/>
      </c>
      <c r="G176" s="125" t="str">
        <f t="shared" si="5"/>
        <v/>
      </c>
    </row>
    <row r="177" spans="1:7" x14ac:dyDescent="0.25">
      <c r="A177" s="205" t="s">
        <v>1890</v>
      </c>
      <c r="B177" s="205" t="s">
        <v>783</v>
      </c>
      <c r="C177" s="123" t="s">
        <v>48</v>
      </c>
      <c r="D177" s="124" t="s">
        <v>48</v>
      </c>
      <c r="F177" s="125" t="str">
        <f t="shared" si="4"/>
        <v/>
      </c>
      <c r="G177" s="125" t="str">
        <f t="shared" si="5"/>
        <v/>
      </c>
    </row>
    <row r="178" spans="1:7" x14ac:dyDescent="0.25">
      <c r="A178" s="205" t="s">
        <v>1891</v>
      </c>
      <c r="B178" s="205" t="s">
        <v>785</v>
      </c>
      <c r="C178" s="123" t="s">
        <v>48</v>
      </c>
      <c r="D178" s="124" t="s">
        <v>48</v>
      </c>
      <c r="F178" s="125" t="str">
        <f t="shared" si="4"/>
        <v/>
      </c>
      <c r="G178" s="125" t="str">
        <f t="shared" si="5"/>
        <v/>
      </c>
    </row>
    <row r="179" spans="1:7" x14ac:dyDescent="0.25">
      <c r="A179" s="205" t="s">
        <v>1892</v>
      </c>
      <c r="B179" s="233" t="s">
        <v>79</v>
      </c>
      <c r="C179" s="123">
        <f>SUM(C171:C178)</f>
        <v>0</v>
      </c>
      <c r="D179" s="124">
        <f>SUM(D171:D178)</f>
        <v>0</v>
      </c>
      <c r="F179" s="28">
        <f>SUM(F171:F178)</f>
        <v>0</v>
      </c>
      <c r="G179" s="28">
        <f>SUM(G171:G178)</f>
        <v>0</v>
      </c>
    </row>
    <row r="180" spans="1:7" outlineLevel="1" x14ac:dyDescent="0.25">
      <c r="A180" s="205" t="s">
        <v>1893</v>
      </c>
      <c r="B180" s="230" t="s">
        <v>788</v>
      </c>
      <c r="C180" s="123"/>
      <c r="D180" s="124"/>
      <c r="F180" s="125" t="str">
        <f t="shared" ref="F180:F185" si="6">IF($C$179=0,"",IF(C180="[for completion]","",C180/$C$179))</f>
        <v/>
      </c>
      <c r="G180" s="125" t="str">
        <f t="shared" ref="G180:G185" si="7">IF($D$179=0,"",IF(D180="[for completion]","",D180/$D$179))</f>
        <v/>
      </c>
    </row>
    <row r="181" spans="1:7" outlineLevel="1" x14ac:dyDescent="0.25">
      <c r="A181" s="205" t="s">
        <v>1894</v>
      </c>
      <c r="B181" s="230" t="s">
        <v>790</v>
      </c>
      <c r="C181" s="123"/>
      <c r="D181" s="124"/>
      <c r="F181" s="125" t="str">
        <f t="shared" si="6"/>
        <v/>
      </c>
      <c r="G181" s="125" t="str">
        <f t="shared" si="7"/>
        <v/>
      </c>
    </row>
    <row r="182" spans="1:7" outlineLevel="1" x14ac:dyDescent="0.25">
      <c r="A182" s="205" t="s">
        <v>1895</v>
      </c>
      <c r="B182" s="230" t="s">
        <v>792</v>
      </c>
      <c r="C182" s="123"/>
      <c r="D182" s="124"/>
      <c r="F182" s="125" t="str">
        <f t="shared" si="6"/>
        <v/>
      </c>
      <c r="G182" s="125" t="str">
        <f t="shared" si="7"/>
        <v/>
      </c>
    </row>
    <row r="183" spans="1:7" outlineLevel="1" x14ac:dyDescent="0.25">
      <c r="A183" s="205" t="s">
        <v>1896</v>
      </c>
      <c r="B183" s="230" t="s">
        <v>794</v>
      </c>
      <c r="C183" s="123"/>
      <c r="D183" s="124"/>
      <c r="F183" s="125" t="str">
        <f t="shared" si="6"/>
        <v/>
      </c>
      <c r="G183" s="125" t="str">
        <f t="shared" si="7"/>
        <v/>
      </c>
    </row>
    <row r="184" spans="1:7" outlineLevel="1" x14ac:dyDescent="0.25">
      <c r="A184" s="205" t="s">
        <v>1897</v>
      </c>
      <c r="B184" s="230" t="s">
        <v>796</v>
      </c>
      <c r="C184" s="123"/>
      <c r="D184" s="124"/>
      <c r="F184" s="125" t="str">
        <f t="shared" si="6"/>
        <v/>
      </c>
      <c r="G184" s="125" t="str">
        <f t="shared" si="7"/>
        <v/>
      </c>
    </row>
    <row r="185" spans="1:7" outlineLevel="1" x14ac:dyDescent="0.25">
      <c r="A185" s="205" t="s">
        <v>1898</v>
      </c>
      <c r="B185" s="230" t="s">
        <v>798</v>
      </c>
      <c r="C185" s="123"/>
      <c r="D185" s="124"/>
      <c r="F185" s="125" t="str">
        <f t="shared" si="6"/>
        <v/>
      </c>
      <c r="G185" s="125" t="str">
        <f t="shared" si="7"/>
        <v/>
      </c>
    </row>
    <row r="186" spans="1:7" outlineLevel="1" x14ac:dyDescent="0.25">
      <c r="A186" s="205" t="s">
        <v>1899</v>
      </c>
      <c r="B186" s="230"/>
      <c r="F186" s="232"/>
      <c r="G186" s="232"/>
    </row>
    <row r="187" spans="1:7" outlineLevel="1" x14ac:dyDescent="0.25">
      <c r="A187" s="205" t="s">
        <v>1900</v>
      </c>
      <c r="B187" s="230"/>
      <c r="F187" s="232"/>
      <c r="G187" s="232"/>
    </row>
    <row r="188" spans="1:7" outlineLevel="1" x14ac:dyDescent="0.25">
      <c r="A188" s="205" t="s">
        <v>1901</v>
      </c>
      <c r="B188" s="230"/>
      <c r="F188" s="232"/>
      <c r="G188" s="232"/>
    </row>
    <row r="189" spans="1:7" ht="15" customHeight="1" x14ac:dyDescent="0.25">
      <c r="A189" s="298"/>
      <c r="B189" s="226" t="s">
        <v>1902</v>
      </c>
      <c r="C189" s="298" t="s">
        <v>1368</v>
      </c>
      <c r="D189" s="247" t="s">
        <v>1903</v>
      </c>
      <c r="E189" s="236"/>
      <c r="F189" s="298"/>
      <c r="G189" s="298"/>
    </row>
    <row r="190" spans="1:7" x14ac:dyDescent="0.25">
      <c r="A190" s="205" t="s">
        <v>1904</v>
      </c>
      <c r="B190" s="206" t="s">
        <v>643</v>
      </c>
      <c r="C190" s="28" t="s">
        <v>13</v>
      </c>
      <c r="D190" s="248" t="s">
        <v>13</v>
      </c>
      <c r="E190" s="29"/>
      <c r="F190" s="29"/>
      <c r="G190" s="29"/>
    </row>
    <row r="191" spans="1:7" x14ac:dyDescent="0.25">
      <c r="A191" s="205" t="s">
        <v>1905</v>
      </c>
      <c r="B191" s="206" t="s">
        <v>643</v>
      </c>
      <c r="C191" s="28" t="s">
        <v>13</v>
      </c>
      <c r="D191" s="248" t="s">
        <v>13</v>
      </c>
      <c r="E191" s="29"/>
      <c r="F191" s="29"/>
      <c r="G191" s="29"/>
    </row>
    <row r="192" spans="1:7" x14ac:dyDescent="0.25">
      <c r="A192" s="205" t="s">
        <v>1906</v>
      </c>
      <c r="B192" s="206" t="s">
        <v>643</v>
      </c>
      <c r="C192" s="28" t="s">
        <v>13</v>
      </c>
      <c r="D192" s="248" t="s">
        <v>13</v>
      </c>
      <c r="E192" s="29"/>
      <c r="F192" s="29"/>
      <c r="G192" s="29"/>
    </row>
    <row r="193" spans="1:7" x14ac:dyDescent="0.25">
      <c r="A193" s="205" t="s">
        <v>1907</v>
      </c>
      <c r="B193" s="206" t="s">
        <v>643</v>
      </c>
      <c r="C193" s="28" t="s">
        <v>13</v>
      </c>
      <c r="D193" s="248" t="s">
        <v>13</v>
      </c>
      <c r="E193" s="29"/>
      <c r="F193" s="29"/>
      <c r="G193" s="29"/>
    </row>
    <row r="194" spans="1:7" x14ac:dyDescent="0.25">
      <c r="A194" s="205" t="s">
        <v>1908</v>
      </c>
      <c r="B194" s="206" t="s">
        <v>643</v>
      </c>
      <c r="C194" s="28" t="s">
        <v>13</v>
      </c>
      <c r="D194" s="248" t="s">
        <v>13</v>
      </c>
      <c r="E194" s="29"/>
      <c r="F194" s="29"/>
      <c r="G194" s="29"/>
    </row>
    <row r="195" spans="1:7" x14ac:dyDescent="0.25">
      <c r="A195" s="205" t="s">
        <v>1909</v>
      </c>
      <c r="B195" s="206" t="s">
        <v>643</v>
      </c>
      <c r="C195" s="28" t="s">
        <v>13</v>
      </c>
      <c r="D195" s="248" t="s">
        <v>13</v>
      </c>
      <c r="E195" s="29"/>
      <c r="F195" s="29"/>
      <c r="G195" s="29"/>
    </row>
    <row r="196" spans="1:7" x14ac:dyDescent="0.25">
      <c r="A196" s="205" t="s">
        <v>1910</v>
      </c>
      <c r="B196" s="206" t="s">
        <v>643</v>
      </c>
      <c r="C196" s="28" t="s">
        <v>13</v>
      </c>
      <c r="D196" s="248" t="s">
        <v>13</v>
      </c>
      <c r="E196" s="29"/>
      <c r="F196" s="29"/>
      <c r="G196" s="29"/>
    </row>
    <row r="197" spans="1:7" x14ac:dyDescent="0.25">
      <c r="A197" s="205" t="s">
        <v>1911</v>
      </c>
      <c r="B197" s="206" t="s">
        <v>643</v>
      </c>
      <c r="C197" s="28" t="s">
        <v>13</v>
      </c>
      <c r="D197" s="248" t="s">
        <v>13</v>
      </c>
      <c r="E197" s="29"/>
      <c r="F197" s="29"/>
    </row>
    <row r="198" spans="1:7" x14ac:dyDescent="0.25">
      <c r="A198" s="205" t="s">
        <v>1912</v>
      </c>
      <c r="B198" s="206" t="s">
        <v>643</v>
      </c>
      <c r="C198" s="28" t="s">
        <v>13</v>
      </c>
      <c r="D198" s="248" t="s">
        <v>13</v>
      </c>
      <c r="E198" s="29"/>
      <c r="F198" s="29"/>
    </row>
    <row r="199" spans="1:7" x14ac:dyDescent="0.25">
      <c r="A199" s="205" t="s">
        <v>1913</v>
      </c>
      <c r="B199" s="206" t="s">
        <v>643</v>
      </c>
      <c r="C199" s="28" t="s">
        <v>13</v>
      </c>
      <c r="D199" s="248" t="s">
        <v>13</v>
      </c>
      <c r="E199" s="29"/>
      <c r="F199" s="29"/>
    </row>
    <row r="200" spans="1:7" x14ac:dyDescent="0.25">
      <c r="A200" s="205" t="s">
        <v>1914</v>
      </c>
      <c r="B200" s="206" t="s">
        <v>643</v>
      </c>
      <c r="C200" s="28" t="s">
        <v>13</v>
      </c>
      <c r="D200" s="248" t="s">
        <v>13</v>
      </c>
      <c r="E200" s="29"/>
      <c r="F200" s="29"/>
    </row>
    <row r="201" spans="1:7" x14ac:dyDescent="0.25">
      <c r="A201" s="205" t="s">
        <v>1915</v>
      </c>
      <c r="B201" s="206" t="s">
        <v>643</v>
      </c>
      <c r="C201" s="28" t="s">
        <v>13</v>
      </c>
      <c r="D201" s="248" t="s">
        <v>13</v>
      </c>
      <c r="E201" s="29"/>
      <c r="F201" s="29"/>
    </row>
    <row r="202" spans="1:7" x14ac:dyDescent="0.25">
      <c r="A202" s="205" t="s">
        <v>1916</v>
      </c>
      <c r="B202" s="206" t="s">
        <v>643</v>
      </c>
      <c r="C202" s="28" t="s">
        <v>13</v>
      </c>
      <c r="D202" s="248" t="s">
        <v>13</v>
      </c>
    </row>
    <row r="203" spans="1:7" x14ac:dyDescent="0.25">
      <c r="A203" s="205" t="s">
        <v>1917</v>
      </c>
      <c r="B203" s="206" t="s">
        <v>643</v>
      </c>
      <c r="C203" s="28" t="s">
        <v>13</v>
      </c>
      <c r="D203" s="248" t="s">
        <v>13</v>
      </c>
    </row>
    <row r="204" spans="1:7" x14ac:dyDescent="0.25">
      <c r="A204" s="205" t="s">
        <v>1918</v>
      </c>
      <c r="B204" s="206" t="s">
        <v>643</v>
      </c>
      <c r="C204" s="28" t="s">
        <v>13</v>
      </c>
      <c r="D204" s="248" t="s">
        <v>13</v>
      </c>
    </row>
    <row r="205" spans="1:7" x14ac:dyDescent="0.25">
      <c r="A205" s="205" t="s">
        <v>1919</v>
      </c>
      <c r="B205" s="206" t="s">
        <v>643</v>
      </c>
      <c r="C205" s="28" t="s">
        <v>13</v>
      </c>
      <c r="D205" s="248" t="s">
        <v>13</v>
      </c>
    </row>
    <row r="206" spans="1:7" x14ac:dyDescent="0.25">
      <c r="A206" s="205" t="s">
        <v>1920</v>
      </c>
      <c r="B206" s="206" t="s">
        <v>643</v>
      </c>
      <c r="C206" s="28" t="s">
        <v>13</v>
      </c>
      <c r="D206" s="248" t="s">
        <v>13</v>
      </c>
    </row>
    <row r="207" spans="1:7" outlineLevel="1" x14ac:dyDescent="0.25">
      <c r="A207" s="205" t="s">
        <v>1921</v>
      </c>
    </row>
    <row r="208" spans="1:7" outlineLevel="1" x14ac:dyDescent="0.25">
      <c r="A208" s="205" t="s">
        <v>1922</v>
      </c>
    </row>
    <row r="209" spans="1:4" outlineLevel="1" x14ac:dyDescent="0.25">
      <c r="A209" s="205" t="s">
        <v>1923</v>
      </c>
    </row>
    <row r="210" spans="1:4" outlineLevel="1" x14ac:dyDescent="0.25">
      <c r="A210" s="205" t="s">
        <v>1924</v>
      </c>
    </row>
    <row r="211" spans="1:4" outlineLevel="1" x14ac:dyDescent="0.25">
      <c r="A211" s="205" t="s">
        <v>1925</v>
      </c>
    </row>
    <row r="212" spans="1:4" x14ac:dyDescent="0.25">
      <c r="A212" s="247"/>
      <c r="B212" s="249" t="s">
        <v>1926</v>
      </c>
      <c r="C212" s="247" t="s">
        <v>1368</v>
      </c>
      <c r="D212" s="247" t="s">
        <v>1903</v>
      </c>
    </row>
    <row r="213" spans="1:4" x14ac:dyDescent="0.25">
      <c r="A213" s="250" t="s">
        <v>1927</v>
      </c>
      <c r="B213" s="251" t="s">
        <v>643</v>
      </c>
      <c r="C213" s="252" t="s">
        <v>13</v>
      </c>
      <c r="D213" s="250"/>
    </row>
    <row r="214" spans="1:4" x14ac:dyDescent="0.25">
      <c r="A214" s="250" t="s">
        <v>1928</v>
      </c>
      <c r="B214" s="251" t="s">
        <v>643</v>
      </c>
      <c r="C214" s="252" t="s">
        <v>13</v>
      </c>
      <c r="D214" s="250"/>
    </row>
    <row r="215" spans="1:4" x14ac:dyDescent="0.25">
      <c r="A215" s="250" t="s">
        <v>1929</v>
      </c>
      <c r="B215" s="251" t="s">
        <v>643</v>
      </c>
      <c r="C215" s="252" t="s">
        <v>13</v>
      </c>
      <c r="D215" s="250"/>
    </row>
    <row r="216" spans="1:4" x14ac:dyDescent="0.25">
      <c r="A216" s="250" t="s">
        <v>1930</v>
      </c>
      <c r="B216" s="251" t="s">
        <v>643</v>
      </c>
      <c r="C216" s="252" t="s">
        <v>13</v>
      </c>
      <c r="D216" s="250"/>
    </row>
    <row r="217" spans="1:4" x14ac:dyDescent="0.25">
      <c r="A217" s="250" t="s">
        <v>1931</v>
      </c>
      <c r="B217" s="251" t="s">
        <v>643</v>
      </c>
      <c r="C217" s="252" t="s">
        <v>13</v>
      </c>
      <c r="D217" s="250"/>
    </row>
    <row r="218" spans="1:4" x14ac:dyDescent="0.25">
      <c r="A218" s="250" t="s">
        <v>1932</v>
      </c>
      <c r="B218" s="251" t="s">
        <v>643</v>
      </c>
      <c r="C218" s="252" t="s">
        <v>13</v>
      </c>
      <c r="D218" s="250"/>
    </row>
    <row r="219" spans="1:4" x14ac:dyDescent="0.25">
      <c r="A219" s="250" t="s">
        <v>1933</v>
      </c>
      <c r="B219" s="251" t="s">
        <v>643</v>
      </c>
      <c r="C219" s="252" t="s">
        <v>13</v>
      </c>
      <c r="D219" s="250"/>
    </row>
    <row r="220" spans="1:4" x14ac:dyDescent="0.25">
      <c r="A220" s="250" t="s">
        <v>1934</v>
      </c>
      <c r="B220" s="251" t="s">
        <v>643</v>
      </c>
      <c r="C220" s="252" t="s">
        <v>13</v>
      </c>
      <c r="D220" s="250"/>
    </row>
    <row r="221" spans="1:4" x14ac:dyDescent="0.25">
      <c r="A221" s="250" t="s">
        <v>1935</v>
      </c>
      <c r="B221" s="251" t="s">
        <v>643</v>
      </c>
      <c r="C221" s="252" t="s">
        <v>13</v>
      </c>
      <c r="D221" s="250"/>
    </row>
    <row r="222" spans="1:4" x14ac:dyDescent="0.25">
      <c r="A222" s="250" t="s">
        <v>1936</v>
      </c>
      <c r="B222" s="251" t="s">
        <v>643</v>
      </c>
      <c r="C222" s="252" t="s">
        <v>13</v>
      </c>
      <c r="D222" s="250"/>
    </row>
    <row r="223" spans="1:4" x14ac:dyDescent="0.25">
      <c r="A223" s="250" t="s">
        <v>1937</v>
      </c>
      <c r="B223" s="251" t="s">
        <v>643</v>
      </c>
      <c r="C223" s="252" t="s">
        <v>13</v>
      </c>
      <c r="D223" s="250"/>
    </row>
    <row r="224" spans="1:4" x14ac:dyDescent="0.25">
      <c r="A224" s="250" t="s">
        <v>1938</v>
      </c>
      <c r="B224" s="251" t="s">
        <v>643</v>
      </c>
      <c r="C224" s="252" t="s">
        <v>13</v>
      </c>
      <c r="D224" s="250"/>
    </row>
    <row r="225" spans="1:4" x14ac:dyDescent="0.25">
      <c r="A225" s="250" t="s">
        <v>1939</v>
      </c>
      <c r="B225" s="251" t="s">
        <v>643</v>
      </c>
      <c r="C225" s="252" t="s">
        <v>13</v>
      </c>
      <c r="D225" s="250"/>
    </row>
    <row r="226" spans="1:4" x14ac:dyDescent="0.25">
      <c r="A226" s="250" t="s">
        <v>1940</v>
      </c>
      <c r="B226" s="251" t="s">
        <v>643</v>
      </c>
      <c r="C226" s="252" t="s">
        <v>13</v>
      </c>
      <c r="D226" s="250"/>
    </row>
    <row r="227" spans="1:4" x14ac:dyDescent="0.25">
      <c r="A227" s="250" t="s">
        <v>1941</v>
      </c>
      <c r="B227" s="251" t="s">
        <v>643</v>
      </c>
      <c r="C227" s="252" t="s">
        <v>13</v>
      </c>
      <c r="D227" s="250"/>
    </row>
    <row r="228" spans="1:4" x14ac:dyDescent="0.25">
      <c r="A228" s="250" t="s">
        <v>1942</v>
      </c>
      <c r="B228" s="251" t="s">
        <v>643</v>
      </c>
      <c r="C228" s="252" t="s">
        <v>13</v>
      </c>
      <c r="D228" s="250"/>
    </row>
    <row r="229" spans="1:4" x14ac:dyDescent="0.25">
      <c r="A229" s="250" t="s">
        <v>1943</v>
      </c>
      <c r="B229" s="251" t="s">
        <v>643</v>
      </c>
      <c r="C229" s="252" t="s">
        <v>13</v>
      </c>
      <c r="D229" s="250"/>
    </row>
    <row r="230" spans="1:4" x14ac:dyDescent="0.25">
      <c r="A230" s="253"/>
      <c r="B230" s="253"/>
      <c r="C230" s="253"/>
      <c r="D230" s="253"/>
    </row>
    <row r="231" spans="1:4" x14ac:dyDescent="0.25">
      <c r="A231" s="253"/>
      <c r="B231" s="253"/>
      <c r="C231" s="253"/>
      <c r="D231" s="253"/>
    </row>
    <row r="232" spans="1:4" x14ac:dyDescent="0.25">
      <c r="A232" s="247"/>
      <c r="B232" s="249" t="s">
        <v>1944</v>
      </c>
      <c r="C232" s="247" t="s">
        <v>1368</v>
      </c>
      <c r="D232" s="247" t="s">
        <v>1903</v>
      </c>
    </row>
    <row r="233" spans="1:4" x14ac:dyDescent="0.25">
      <c r="A233" s="250" t="s">
        <v>1945</v>
      </c>
      <c r="B233" s="251" t="s">
        <v>643</v>
      </c>
      <c r="C233" s="252" t="s">
        <v>13</v>
      </c>
      <c r="D233" s="250"/>
    </row>
    <row r="234" spans="1:4" x14ac:dyDescent="0.25">
      <c r="A234" s="250" t="s">
        <v>1946</v>
      </c>
      <c r="B234" s="251" t="s">
        <v>643</v>
      </c>
      <c r="C234" s="252" t="s">
        <v>13</v>
      </c>
      <c r="D234" s="250"/>
    </row>
    <row r="235" spans="1:4" x14ac:dyDescent="0.25">
      <c r="A235" s="250" t="s">
        <v>1947</v>
      </c>
      <c r="B235" s="251" t="s">
        <v>643</v>
      </c>
      <c r="C235" s="252" t="s">
        <v>13</v>
      </c>
      <c r="D235" s="250"/>
    </row>
    <row r="236" spans="1:4" x14ac:dyDescent="0.25">
      <c r="A236" s="250" t="s">
        <v>1948</v>
      </c>
      <c r="B236" s="251" t="s">
        <v>643</v>
      </c>
      <c r="C236" s="252" t="s">
        <v>13</v>
      </c>
      <c r="D236" s="250"/>
    </row>
    <row r="237" spans="1:4" x14ac:dyDescent="0.25">
      <c r="A237" s="250" t="s">
        <v>1949</v>
      </c>
      <c r="B237" s="251" t="s">
        <v>643</v>
      </c>
      <c r="C237" s="252" t="s">
        <v>13</v>
      </c>
      <c r="D237" s="250"/>
    </row>
    <row r="238" spans="1:4" x14ac:dyDescent="0.25">
      <c r="A238" s="250" t="s">
        <v>1950</v>
      </c>
      <c r="B238" s="251" t="s">
        <v>643</v>
      </c>
      <c r="C238" s="252" t="s">
        <v>13</v>
      </c>
      <c r="D238" s="250"/>
    </row>
    <row r="239" spans="1:4" x14ac:dyDescent="0.25">
      <c r="A239" s="250" t="s">
        <v>1951</v>
      </c>
      <c r="B239" s="251" t="s">
        <v>643</v>
      </c>
      <c r="C239" s="252" t="s">
        <v>13</v>
      </c>
      <c r="D239" s="250"/>
    </row>
    <row r="240" spans="1:4" x14ac:dyDescent="0.25">
      <c r="A240" s="250" t="s">
        <v>1952</v>
      </c>
      <c r="B240" s="251" t="s">
        <v>643</v>
      </c>
      <c r="C240" s="252" t="s">
        <v>13</v>
      </c>
      <c r="D240" s="250"/>
    </row>
    <row r="241" spans="1:4" x14ac:dyDescent="0.25">
      <c r="A241" s="250" t="s">
        <v>1953</v>
      </c>
      <c r="B241" s="251" t="s">
        <v>643</v>
      </c>
      <c r="C241" s="252" t="s">
        <v>13</v>
      </c>
      <c r="D241" s="250"/>
    </row>
    <row r="242" spans="1:4" x14ac:dyDescent="0.25">
      <c r="A242" s="250" t="s">
        <v>1954</v>
      </c>
      <c r="B242" s="251" t="s">
        <v>643</v>
      </c>
      <c r="C242" s="252" t="s">
        <v>13</v>
      </c>
      <c r="D242" s="250"/>
    </row>
    <row r="243" spans="1:4" x14ac:dyDescent="0.25">
      <c r="A243" s="250" t="s">
        <v>1955</v>
      </c>
      <c r="B243" s="251" t="s">
        <v>643</v>
      </c>
      <c r="C243" s="252" t="s">
        <v>13</v>
      </c>
      <c r="D243" s="250"/>
    </row>
    <row r="244" spans="1:4" x14ac:dyDescent="0.25">
      <c r="A244" s="250" t="s">
        <v>1956</v>
      </c>
      <c r="B244" s="251" t="s">
        <v>643</v>
      </c>
      <c r="C244" s="252" t="s">
        <v>13</v>
      </c>
      <c r="D244" s="250"/>
    </row>
    <row r="245" spans="1:4" x14ac:dyDescent="0.25">
      <c r="A245" s="250" t="s">
        <v>1957</v>
      </c>
      <c r="B245" s="251" t="s">
        <v>643</v>
      </c>
      <c r="C245" s="252" t="s">
        <v>13</v>
      </c>
      <c r="D245" s="250"/>
    </row>
    <row r="246" spans="1:4" x14ac:dyDescent="0.25">
      <c r="A246" s="250" t="s">
        <v>1958</v>
      </c>
      <c r="B246" s="251" t="s">
        <v>643</v>
      </c>
      <c r="C246" s="252" t="s">
        <v>13</v>
      </c>
      <c r="D246" s="250"/>
    </row>
    <row r="247" spans="1:4" x14ac:dyDescent="0.25">
      <c r="A247" s="250" t="s">
        <v>1959</v>
      </c>
      <c r="B247" s="251" t="s">
        <v>643</v>
      </c>
      <c r="C247" s="252" t="s">
        <v>13</v>
      </c>
      <c r="D247" s="250"/>
    </row>
    <row r="248" spans="1:4" x14ac:dyDescent="0.25">
      <c r="A248" s="250" t="s">
        <v>1960</v>
      </c>
      <c r="B248" s="251" t="s">
        <v>643</v>
      </c>
      <c r="C248" s="252" t="s">
        <v>13</v>
      </c>
      <c r="D248" s="250"/>
    </row>
    <row r="249" spans="1:4" x14ac:dyDescent="0.25">
      <c r="A249" s="250" t="s">
        <v>1961</v>
      </c>
      <c r="B249" s="251" t="s">
        <v>643</v>
      </c>
      <c r="C249" s="252" t="s">
        <v>13</v>
      </c>
      <c r="D249" s="250"/>
    </row>
  </sheetData>
  <protectedRanges>
    <protectedRange sqref="C168 C171:D178 B180:D188 B190:C211 D190:D206" name="Range5"/>
    <protectedRange sqref="C81:C89 B84:B89 B94:B99 C91:C99 B106:B109 C101:C109 C111 B113:C115" name="Range3"/>
    <protectedRange sqref="C3 B11:B16 C10:C16 B19:B24 C18:C24 C55:C57 B70:B79 C59:C79 C27:C53" name="Range2"/>
    <protectedRange sqref="C117 B120:D143 C146 C149:D156 B158:D166" name="Range4"/>
    <protectedRange sqref="B112:C112" name="Mortgage Assets II"/>
  </protectedRanges>
  <hyperlinks>
    <hyperlink ref="B6" location="'B3. HTT Shipping Assets'!B8" display="9. Shipping Assets"/>
    <hyperlink ref="B80" location="'2. Harmonised Glossary'!A9" display="Breakdown by Interest Rate"/>
    <hyperlink ref="B110" location="'C. HTT Harmonised Glossary'!B19" display="7. Non-Performing Loans (NPLs)"/>
    <hyperlink ref="B145" location="'2. Harmonised Glossary'!A288" display="Loan to Value (LTV) Information - Un-indexed"/>
    <hyperlink ref="B167" location="'2. Harmonised Glossary'!A11" display="Loan to Value (LTV) Information - Indexed"/>
  </hyperlink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4">
    <tabColor theme="5" tint="-0.249977111117893"/>
  </sheetPr>
  <dimension ref="A1:C403"/>
  <sheetViews>
    <sheetView zoomScale="70" zoomScaleNormal="70" workbookViewId="0"/>
  </sheetViews>
  <sheetFormatPr defaultRowHeight="15" outlineLevelRow="1" x14ac:dyDescent="0.25"/>
  <cols>
    <col min="1" max="1" width="16.42578125" customWidth="1"/>
    <col min="2" max="2" width="89.5703125" style="5" bestFit="1" customWidth="1"/>
    <col min="3" max="3" width="134.5703125" style="175" customWidth="1"/>
  </cols>
  <sheetData>
    <row r="1" spans="1:3" ht="31.5" x14ac:dyDescent="0.25">
      <c r="A1" s="1" t="s">
        <v>1392</v>
      </c>
      <c r="B1" s="1"/>
      <c r="C1" s="178" t="s">
        <v>2756</v>
      </c>
    </row>
    <row r="2" spans="1:3" x14ac:dyDescent="0.25">
      <c r="B2" s="2"/>
      <c r="C2" s="2"/>
    </row>
    <row r="3" spans="1:3" x14ac:dyDescent="0.25">
      <c r="A3" s="172" t="s">
        <v>1393</v>
      </c>
      <c r="B3" s="173"/>
      <c r="C3" s="2"/>
    </row>
    <row r="4" spans="1:3" x14ac:dyDescent="0.25">
      <c r="C4" s="2"/>
    </row>
    <row r="5" spans="1:3" ht="37.5" x14ac:dyDescent="0.25">
      <c r="A5" s="17" t="s">
        <v>10</v>
      </c>
      <c r="B5" s="17" t="s">
        <v>1394</v>
      </c>
      <c r="C5" s="155" t="s">
        <v>1395</v>
      </c>
    </row>
    <row r="6" spans="1:3" ht="30" x14ac:dyDescent="0.25">
      <c r="A6" s="174" t="s">
        <v>1396</v>
      </c>
      <c r="B6" s="20" t="s">
        <v>1397</v>
      </c>
      <c r="C6" s="211" t="s">
        <v>1517</v>
      </c>
    </row>
    <row r="7" spans="1:3" ht="59.25" customHeight="1" x14ac:dyDescent="0.25">
      <c r="A7" s="174" t="s">
        <v>1398</v>
      </c>
      <c r="B7" s="20" t="s">
        <v>1399</v>
      </c>
      <c r="C7" s="211" t="s">
        <v>1518</v>
      </c>
    </row>
    <row r="8" spans="1:3" ht="30" x14ac:dyDescent="0.25">
      <c r="A8" s="174" t="s">
        <v>1400</v>
      </c>
      <c r="B8" s="20" t="s">
        <v>1401</v>
      </c>
      <c r="C8" s="211" t="s">
        <v>1519</v>
      </c>
    </row>
    <row r="9" spans="1:3" x14ac:dyDescent="0.25">
      <c r="A9" s="174" t="s">
        <v>1402</v>
      </c>
      <c r="B9" s="20" t="s">
        <v>1403</v>
      </c>
      <c r="C9" s="162" t="s">
        <v>1482</v>
      </c>
    </row>
    <row r="10" spans="1:3" ht="30" x14ac:dyDescent="0.25">
      <c r="A10" s="174" t="s">
        <v>1404</v>
      </c>
      <c r="B10" s="20" t="s">
        <v>1405</v>
      </c>
      <c r="C10" s="5" t="s">
        <v>1483</v>
      </c>
    </row>
    <row r="11" spans="1:3" ht="135" x14ac:dyDescent="0.25">
      <c r="A11" s="174" t="s">
        <v>1406</v>
      </c>
      <c r="B11" s="20" t="s">
        <v>1407</v>
      </c>
      <c r="C11" s="199" t="s">
        <v>1485</v>
      </c>
    </row>
    <row r="12" spans="1:3" x14ac:dyDescent="0.25">
      <c r="A12" s="174" t="s">
        <v>1408</v>
      </c>
      <c r="B12" s="20" t="s">
        <v>1409</v>
      </c>
      <c r="C12" s="5" t="s">
        <v>1271</v>
      </c>
    </row>
    <row r="13" spans="1:3" ht="90" x14ac:dyDescent="0.25">
      <c r="A13" s="174" t="s">
        <v>1410</v>
      </c>
      <c r="B13" s="20" t="s">
        <v>1411</v>
      </c>
      <c r="C13" s="198" t="s">
        <v>1484</v>
      </c>
    </row>
    <row r="14" spans="1:3" x14ac:dyDescent="0.25">
      <c r="A14" s="174" t="s">
        <v>1412</v>
      </c>
      <c r="B14" s="20" t="s">
        <v>1413</v>
      </c>
      <c r="C14" s="73" t="s">
        <v>1274</v>
      </c>
    </row>
    <row r="15" spans="1:3" ht="30" x14ac:dyDescent="0.25">
      <c r="A15" s="174" t="s">
        <v>1414</v>
      </c>
      <c r="B15" s="20" t="s">
        <v>1415</v>
      </c>
      <c r="C15" s="73" t="s">
        <v>1274</v>
      </c>
    </row>
    <row r="16" spans="1:3" x14ac:dyDescent="0.25">
      <c r="A16" s="174" t="s">
        <v>1416</v>
      </c>
      <c r="B16" s="20" t="s">
        <v>1417</v>
      </c>
      <c r="C16" s="73" t="s">
        <v>1486</v>
      </c>
    </row>
    <row r="17" spans="1:3" ht="180" x14ac:dyDescent="0.25">
      <c r="A17" s="174" t="s">
        <v>1418</v>
      </c>
      <c r="B17" s="25" t="s">
        <v>1419</v>
      </c>
      <c r="C17" s="198" t="s">
        <v>1488</v>
      </c>
    </row>
    <row r="18" spans="1:3" ht="30" x14ac:dyDescent="0.25">
      <c r="A18" s="174" t="s">
        <v>1420</v>
      </c>
      <c r="B18" s="25" t="s">
        <v>1421</v>
      </c>
      <c r="C18" s="198" t="s">
        <v>1487</v>
      </c>
    </row>
    <row r="19" spans="1:3" ht="30" x14ac:dyDescent="0.25">
      <c r="A19" s="174" t="s">
        <v>1422</v>
      </c>
      <c r="B19" s="25" t="s">
        <v>1423</v>
      </c>
      <c r="C19" s="198" t="s">
        <v>1514</v>
      </c>
    </row>
    <row r="20" spans="1:3" ht="45" x14ac:dyDescent="0.25">
      <c r="A20" s="174" t="s">
        <v>1424</v>
      </c>
      <c r="B20" s="20" t="s">
        <v>1425</v>
      </c>
      <c r="C20" s="198" t="s">
        <v>1513</v>
      </c>
    </row>
    <row r="21" spans="1:3" x14ac:dyDescent="0.25">
      <c r="A21" s="56" t="s">
        <v>1426</v>
      </c>
      <c r="B21" s="21" t="s">
        <v>1427</v>
      </c>
      <c r="C21"/>
    </row>
    <row r="22" spans="1:3" x14ac:dyDescent="0.25">
      <c r="A22" s="56" t="s">
        <v>1428</v>
      </c>
      <c r="B22" s="20"/>
      <c r="C22" s="20"/>
    </row>
    <row r="23" spans="1:3" outlineLevel="1" x14ac:dyDescent="0.25">
      <c r="A23" s="56" t="s">
        <v>1429</v>
      </c>
      <c r="C23" s="5"/>
    </row>
    <row r="24" spans="1:3" outlineLevel="1" x14ac:dyDescent="0.25">
      <c r="A24" s="56" t="s">
        <v>1430</v>
      </c>
      <c r="B24" s="171"/>
      <c r="C24" s="171"/>
    </row>
    <row r="25" spans="1:3" outlineLevel="1" x14ac:dyDescent="0.25">
      <c r="A25" s="56" t="s">
        <v>1431</v>
      </c>
      <c r="B25" s="171"/>
      <c r="C25" s="171"/>
    </row>
    <row r="26" spans="1:3" outlineLevel="1" x14ac:dyDescent="0.25">
      <c r="A26" s="56" t="s">
        <v>1432</v>
      </c>
      <c r="B26" s="171"/>
      <c r="C26" s="171"/>
    </row>
    <row r="27" spans="1:3" outlineLevel="1" x14ac:dyDescent="0.25">
      <c r="A27" s="56" t="s">
        <v>1433</v>
      </c>
      <c r="B27" s="171"/>
      <c r="C27" s="171"/>
    </row>
    <row r="28" spans="1:3" ht="18.75" outlineLevel="1" x14ac:dyDescent="0.25">
      <c r="A28" s="17"/>
      <c r="B28" s="17" t="s">
        <v>1434</v>
      </c>
      <c r="C28" s="155" t="s">
        <v>1395</v>
      </c>
    </row>
    <row r="29" spans="1:3" outlineLevel="1" x14ac:dyDescent="0.25">
      <c r="A29" s="56" t="s">
        <v>1435</v>
      </c>
      <c r="B29" s="20" t="s">
        <v>1436</v>
      </c>
      <c r="C29" s="5" t="s">
        <v>13</v>
      </c>
    </row>
    <row r="30" spans="1:3" outlineLevel="1" x14ac:dyDescent="0.25">
      <c r="A30" s="56" t="s">
        <v>1437</v>
      </c>
      <c r="B30" s="20" t="s">
        <v>1438</v>
      </c>
      <c r="C30" s="5" t="s">
        <v>13</v>
      </c>
    </row>
    <row r="31" spans="1:3" outlineLevel="1" x14ac:dyDescent="0.25">
      <c r="A31" s="56" t="s">
        <v>1439</v>
      </c>
      <c r="B31" s="20" t="s">
        <v>1440</v>
      </c>
      <c r="C31" s="5" t="s">
        <v>13</v>
      </c>
    </row>
    <row r="32" spans="1:3" ht="30" outlineLevel="1" x14ac:dyDescent="0.25">
      <c r="A32" s="56" t="s">
        <v>1441</v>
      </c>
      <c r="B32" s="254" t="s">
        <v>1962</v>
      </c>
      <c r="C32" s="5"/>
    </row>
    <row r="33" spans="1:3" outlineLevel="1" x14ac:dyDescent="0.25">
      <c r="A33" s="56" t="s">
        <v>1442</v>
      </c>
      <c r="B33" s="171"/>
      <c r="C33" s="5"/>
    </row>
    <row r="34" spans="1:3" outlineLevel="1" x14ac:dyDescent="0.25">
      <c r="A34" s="56" t="s">
        <v>1443</v>
      </c>
      <c r="B34" s="171"/>
      <c r="C34" s="5"/>
    </row>
    <row r="35" spans="1:3" outlineLevel="1" x14ac:dyDescent="0.25">
      <c r="A35" s="56" t="s">
        <v>1444</v>
      </c>
      <c r="B35" s="171"/>
      <c r="C35" s="5"/>
    </row>
    <row r="36" spans="1:3" outlineLevel="1" x14ac:dyDescent="0.25">
      <c r="A36" s="56" t="s">
        <v>1445</v>
      </c>
      <c r="B36" s="171"/>
      <c r="C36" s="5"/>
    </row>
    <row r="37" spans="1:3" outlineLevel="1" x14ac:dyDescent="0.25">
      <c r="A37" s="56" t="s">
        <v>1446</v>
      </c>
      <c r="B37" s="171"/>
      <c r="C37" s="5"/>
    </row>
    <row r="38" spans="1:3" outlineLevel="1" x14ac:dyDescent="0.25">
      <c r="A38" s="56" t="s">
        <v>1447</v>
      </c>
      <c r="B38" s="171"/>
      <c r="C38" s="5"/>
    </row>
    <row r="39" spans="1:3" outlineLevel="1" x14ac:dyDescent="0.25">
      <c r="A39" s="56" t="s">
        <v>1448</v>
      </c>
      <c r="B39" s="171"/>
      <c r="C39" s="5"/>
    </row>
    <row r="40" spans="1:3" outlineLevel="1" x14ac:dyDescent="0.25">
      <c r="A40" s="56" t="s">
        <v>1449</v>
      </c>
      <c r="B40" s="171"/>
      <c r="C40" s="5"/>
    </row>
    <row r="41" spans="1:3" outlineLevel="1" x14ac:dyDescent="0.25">
      <c r="A41" s="56" t="s">
        <v>1450</v>
      </c>
      <c r="B41" s="171"/>
      <c r="C41" s="5"/>
    </row>
    <row r="42" spans="1:3" outlineLevel="1" x14ac:dyDescent="0.25">
      <c r="A42" s="56" t="s">
        <v>1451</v>
      </c>
      <c r="B42" s="171"/>
      <c r="C42" s="5"/>
    </row>
    <row r="43" spans="1:3" outlineLevel="1" x14ac:dyDescent="0.25">
      <c r="A43" s="56" t="s">
        <v>1452</v>
      </c>
      <c r="B43" s="171"/>
      <c r="C43" s="5"/>
    </row>
    <row r="44" spans="1:3" ht="18.75" x14ac:dyDescent="0.25">
      <c r="A44" s="17"/>
      <c r="B44" s="17" t="s">
        <v>1453</v>
      </c>
      <c r="C44" s="155" t="s">
        <v>1269</v>
      </c>
    </row>
    <row r="45" spans="1:3" x14ac:dyDescent="0.25">
      <c r="A45" s="174" t="s">
        <v>1454</v>
      </c>
      <c r="B45" s="25" t="s">
        <v>1270</v>
      </c>
      <c r="C45" s="5" t="s">
        <v>1271</v>
      </c>
    </row>
    <row r="46" spans="1:3" x14ac:dyDescent="0.25">
      <c r="A46" s="174" t="s">
        <v>1455</v>
      </c>
      <c r="B46" s="25" t="s">
        <v>1273</v>
      </c>
      <c r="C46" s="5" t="s">
        <v>1274</v>
      </c>
    </row>
    <row r="47" spans="1:3" x14ac:dyDescent="0.25">
      <c r="A47" s="174" t="s">
        <v>1456</v>
      </c>
      <c r="B47" s="25" t="s">
        <v>1276</v>
      </c>
      <c r="C47" s="5" t="s">
        <v>1277</v>
      </c>
    </row>
    <row r="48" spans="1:3" outlineLevel="1" x14ac:dyDescent="0.25">
      <c r="A48" s="174" t="s">
        <v>1457</v>
      </c>
      <c r="B48" s="23"/>
      <c r="C48" s="5"/>
    </row>
    <row r="49" spans="1:3" outlineLevel="1" x14ac:dyDescent="0.25">
      <c r="A49" s="174" t="s">
        <v>1458</v>
      </c>
      <c r="B49" s="23"/>
      <c r="C49" s="5"/>
    </row>
    <row r="50" spans="1:3" outlineLevel="1" x14ac:dyDescent="0.25">
      <c r="A50" s="174" t="s">
        <v>1459</v>
      </c>
      <c r="B50" s="25"/>
      <c r="C50" s="5"/>
    </row>
    <row r="51" spans="1:3" ht="18.75" x14ac:dyDescent="0.25">
      <c r="A51" s="17"/>
      <c r="B51" s="17" t="s">
        <v>1460</v>
      </c>
      <c r="C51" s="155" t="s">
        <v>1395</v>
      </c>
    </row>
    <row r="52" spans="1:3" x14ac:dyDescent="0.25">
      <c r="A52" s="174" t="s">
        <v>1461</v>
      </c>
      <c r="B52" s="20" t="s">
        <v>1462</v>
      </c>
      <c r="C52" s="5" t="s">
        <v>13</v>
      </c>
    </row>
    <row r="53" spans="1:3" x14ac:dyDescent="0.25">
      <c r="A53" s="174" t="s">
        <v>1463</v>
      </c>
      <c r="B53" s="23"/>
    </row>
    <row r="54" spans="1:3" x14ac:dyDescent="0.25">
      <c r="A54" s="174" t="s">
        <v>1464</v>
      </c>
      <c r="B54" s="23"/>
    </row>
    <row r="55" spans="1:3" x14ac:dyDescent="0.25">
      <c r="A55" s="174" t="s">
        <v>1465</v>
      </c>
      <c r="B55" s="23"/>
    </row>
    <row r="56" spans="1:3" x14ac:dyDescent="0.25">
      <c r="A56" s="174" t="s">
        <v>1466</v>
      </c>
      <c r="B56" s="23"/>
    </row>
    <row r="57" spans="1:3" x14ac:dyDescent="0.25">
      <c r="A57" s="174" t="s">
        <v>1467</v>
      </c>
      <c r="B57" s="23"/>
    </row>
    <row r="58" spans="1:3" x14ac:dyDescent="0.25">
      <c r="B58" s="23"/>
    </row>
    <row r="59" spans="1:3" x14ac:dyDescent="0.25">
      <c r="B59" s="23"/>
    </row>
    <row r="60" spans="1:3" x14ac:dyDescent="0.25">
      <c r="B60" s="23"/>
    </row>
    <row r="61" spans="1:3" x14ac:dyDescent="0.25">
      <c r="B61" s="23"/>
    </row>
    <row r="62" spans="1:3" x14ac:dyDescent="0.25">
      <c r="B62" s="23"/>
    </row>
    <row r="63" spans="1:3" x14ac:dyDescent="0.25">
      <c r="B63" s="23"/>
    </row>
    <row r="64" spans="1:3" x14ac:dyDescent="0.25">
      <c r="B64" s="23"/>
    </row>
    <row r="65" spans="2:2" x14ac:dyDescent="0.25">
      <c r="B65" s="23"/>
    </row>
    <row r="66" spans="2:2" x14ac:dyDescent="0.25">
      <c r="B66" s="23"/>
    </row>
    <row r="67" spans="2:2" x14ac:dyDescent="0.25">
      <c r="B67" s="23"/>
    </row>
    <row r="68" spans="2:2" x14ac:dyDescent="0.25">
      <c r="B68" s="23"/>
    </row>
    <row r="69" spans="2:2" x14ac:dyDescent="0.25">
      <c r="B69" s="23"/>
    </row>
    <row r="70" spans="2:2" x14ac:dyDescent="0.25">
      <c r="B70" s="23"/>
    </row>
    <row r="71" spans="2:2" x14ac:dyDescent="0.25">
      <c r="B71" s="23"/>
    </row>
    <row r="72" spans="2:2" x14ac:dyDescent="0.25">
      <c r="B72" s="23"/>
    </row>
    <row r="73" spans="2:2" x14ac:dyDescent="0.25">
      <c r="B73" s="23"/>
    </row>
    <row r="74" spans="2:2" x14ac:dyDescent="0.25">
      <c r="B74" s="23"/>
    </row>
    <row r="75" spans="2:2" x14ac:dyDescent="0.25">
      <c r="B75" s="23"/>
    </row>
    <row r="76" spans="2:2" x14ac:dyDescent="0.25">
      <c r="B76" s="23"/>
    </row>
    <row r="77" spans="2:2" x14ac:dyDescent="0.25">
      <c r="B77" s="23"/>
    </row>
    <row r="78" spans="2:2" x14ac:dyDescent="0.25">
      <c r="B78" s="23"/>
    </row>
    <row r="79" spans="2:2" x14ac:dyDescent="0.25">
      <c r="B79" s="23"/>
    </row>
    <row r="80" spans="2:2" x14ac:dyDescent="0.25">
      <c r="B80" s="23"/>
    </row>
    <row r="81" spans="2:2" x14ac:dyDescent="0.25">
      <c r="B81" s="23"/>
    </row>
    <row r="82" spans="2:2" x14ac:dyDescent="0.25">
      <c r="B82" s="23"/>
    </row>
    <row r="83" spans="2:2" x14ac:dyDescent="0.25">
      <c r="B83" s="23"/>
    </row>
    <row r="84" spans="2:2" x14ac:dyDescent="0.25">
      <c r="B84" s="23"/>
    </row>
    <row r="85" spans="2:2" x14ac:dyDescent="0.25">
      <c r="B85" s="23"/>
    </row>
    <row r="86" spans="2:2" x14ac:dyDescent="0.25">
      <c r="B86" s="23"/>
    </row>
    <row r="87" spans="2:2" x14ac:dyDescent="0.25">
      <c r="B87" s="23"/>
    </row>
    <row r="88" spans="2:2" x14ac:dyDescent="0.25">
      <c r="B88" s="23"/>
    </row>
    <row r="89" spans="2:2" x14ac:dyDescent="0.25">
      <c r="B89" s="23"/>
    </row>
    <row r="90" spans="2:2" x14ac:dyDescent="0.25">
      <c r="B90" s="23"/>
    </row>
    <row r="91" spans="2:2" x14ac:dyDescent="0.25">
      <c r="B91" s="23"/>
    </row>
    <row r="92" spans="2:2" x14ac:dyDescent="0.25">
      <c r="B92" s="23"/>
    </row>
    <row r="93" spans="2:2" x14ac:dyDescent="0.25">
      <c r="B93" s="23"/>
    </row>
    <row r="94" spans="2:2" x14ac:dyDescent="0.25">
      <c r="B94" s="23"/>
    </row>
    <row r="95" spans="2:2" x14ac:dyDescent="0.25">
      <c r="B95" s="23"/>
    </row>
    <row r="96" spans="2:2" x14ac:dyDescent="0.25">
      <c r="B96" s="23"/>
    </row>
    <row r="97" spans="2:2" x14ac:dyDescent="0.25">
      <c r="B97" s="23"/>
    </row>
    <row r="98" spans="2:2" x14ac:dyDescent="0.25">
      <c r="B98" s="23"/>
    </row>
    <row r="99" spans="2:2" x14ac:dyDescent="0.25">
      <c r="B99" s="23"/>
    </row>
    <row r="100" spans="2:2" x14ac:dyDescent="0.25">
      <c r="B100" s="23"/>
    </row>
    <row r="101" spans="2:2" x14ac:dyDescent="0.25">
      <c r="B101" s="23"/>
    </row>
    <row r="102" spans="2:2" x14ac:dyDescent="0.25">
      <c r="B102" s="23"/>
    </row>
    <row r="103" spans="2:2" x14ac:dyDescent="0.25">
      <c r="B103" s="2"/>
    </row>
    <row r="104" spans="2:2" x14ac:dyDescent="0.25">
      <c r="B104" s="2"/>
    </row>
    <row r="105" spans="2:2" x14ac:dyDescent="0.25">
      <c r="B105" s="2"/>
    </row>
    <row r="106" spans="2:2" x14ac:dyDescent="0.25">
      <c r="B106" s="2"/>
    </row>
    <row r="107" spans="2:2" x14ac:dyDescent="0.25">
      <c r="B107" s="2"/>
    </row>
    <row r="108" spans="2:2" x14ac:dyDescent="0.25">
      <c r="B108" s="2"/>
    </row>
    <row r="109" spans="2:2" x14ac:dyDescent="0.25">
      <c r="B109" s="2"/>
    </row>
    <row r="110" spans="2:2" x14ac:dyDescent="0.25">
      <c r="B110" s="2"/>
    </row>
    <row r="111" spans="2:2" x14ac:dyDescent="0.25">
      <c r="B111" s="2"/>
    </row>
    <row r="112" spans="2:2" x14ac:dyDescent="0.25">
      <c r="B112" s="2"/>
    </row>
    <row r="113" spans="2:2" x14ac:dyDescent="0.25">
      <c r="B113" s="23"/>
    </row>
    <row r="114" spans="2:2" x14ac:dyDescent="0.25">
      <c r="B114" s="23"/>
    </row>
    <row r="115" spans="2:2" x14ac:dyDescent="0.25">
      <c r="B115" s="23"/>
    </row>
    <row r="116" spans="2:2" x14ac:dyDescent="0.25">
      <c r="B116" s="23"/>
    </row>
    <row r="117" spans="2:2" x14ac:dyDescent="0.25">
      <c r="B117" s="23"/>
    </row>
    <row r="118" spans="2:2" x14ac:dyDescent="0.25">
      <c r="B118" s="23"/>
    </row>
    <row r="119" spans="2:2" x14ac:dyDescent="0.25">
      <c r="B119" s="23"/>
    </row>
    <row r="120" spans="2:2" x14ac:dyDescent="0.25">
      <c r="B120" s="23"/>
    </row>
    <row r="121" spans="2:2" x14ac:dyDescent="0.25">
      <c r="B121" s="43"/>
    </row>
    <row r="122" spans="2:2" x14ac:dyDescent="0.25">
      <c r="B122" s="23"/>
    </row>
    <row r="123" spans="2:2" x14ac:dyDescent="0.25">
      <c r="B123" s="23"/>
    </row>
    <row r="124" spans="2:2" x14ac:dyDescent="0.25">
      <c r="B124" s="23"/>
    </row>
    <row r="125" spans="2:2" x14ac:dyDescent="0.25">
      <c r="B125" s="23"/>
    </row>
    <row r="126" spans="2:2" x14ac:dyDescent="0.25">
      <c r="B126" s="23"/>
    </row>
    <row r="127" spans="2:2" x14ac:dyDescent="0.25">
      <c r="B127" s="23"/>
    </row>
    <row r="128" spans="2:2" x14ac:dyDescent="0.25">
      <c r="B128" s="23"/>
    </row>
    <row r="129" spans="2:2" x14ac:dyDescent="0.25">
      <c r="B129" s="23"/>
    </row>
    <row r="130" spans="2:2" x14ac:dyDescent="0.25">
      <c r="B130" s="23"/>
    </row>
    <row r="131" spans="2:2" x14ac:dyDescent="0.25">
      <c r="B131" s="23"/>
    </row>
    <row r="132" spans="2:2" x14ac:dyDescent="0.25">
      <c r="B132" s="23"/>
    </row>
    <row r="133" spans="2:2" x14ac:dyDescent="0.25">
      <c r="B133" s="23"/>
    </row>
    <row r="134" spans="2:2" x14ac:dyDescent="0.25">
      <c r="B134" s="23"/>
    </row>
    <row r="135" spans="2:2" x14ac:dyDescent="0.25">
      <c r="B135" s="23"/>
    </row>
    <row r="136" spans="2:2" x14ac:dyDescent="0.25">
      <c r="B136" s="23"/>
    </row>
    <row r="137" spans="2:2" x14ac:dyDescent="0.25">
      <c r="B137" s="23"/>
    </row>
    <row r="138" spans="2:2" x14ac:dyDescent="0.25">
      <c r="B138" s="23"/>
    </row>
    <row r="140" spans="2:2" x14ac:dyDescent="0.25">
      <c r="B140" s="23"/>
    </row>
    <row r="141" spans="2:2" x14ac:dyDescent="0.25">
      <c r="B141" s="23"/>
    </row>
    <row r="142" spans="2:2" x14ac:dyDescent="0.25">
      <c r="B142" s="23"/>
    </row>
    <row r="147" spans="2:2" x14ac:dyDescent="0.25">
      <c r="B147" s="11"/>
    </row>
    <row r="148" spans="2:2" x14ac:dyDescent="0.25">
      <c r="B148" s="176"/>
    </row>
    <row r="154" spans="2:2" x14ac:dyDescent="0.25">
      <c r="B154" s="25"/>
    </row>
    <row r="155" spans="2:2" x14ac:dyDescent="0.25">
      <c r="B155" s="23"/>
    </row>
    <row r="157" spans="2:2" x14ac:dyDescent="0.25">
      <c r="B157" s="23"/>
    </row>
    <row r="158" spans="2:2" x14ac:dyDescent="0.25">
      <c r="B158" s="23"/>
    </row>
    <row r="159" spans="2:2" x14ac:dyDescent="0.25">
      <c r="B159" s="23"/>
    </row>
    <row r="160" spans="2:2" x14ac:dyDescent="0.25">
      <c r="B160" s="23"/>
    </row>
    <row r="161" spans="2:2" x14ac:dyDescent="0.25">
      <c r="B161" s="23"/>
    </row>
    <row r="162" spans="2:2" x14ac:dyDescent="0.25">
      <c r="B162" s="23"/>
    </row>
    <row r="163" spans="2:2" x14ac:dyDescent="0.25">
      <c r="B163" s="23"/>
    </row>
    <row r="164" spans="2:2" x14ac:dyDescent="0.25">
      <c r="B164" s="23"/>
    </row>
    <row r="165" spans="2:2" x14ac:dyDescent="0.25">
      <c r="B165" s="23"/>
    </row>
    <row r="166" spans="2:2" x14ac:dyDescent="0.25">
      <c r="B166" s="23"/>
    </row>
    <row r="167" spans="2:2" x14ac:dyDescent="0.25">
      <c r="B167" s="23"/>
    </row>
    <row r="168" spans="2:2" x14ac:dyDescent="0.25">
      <c r="B168" s="23"/>
    </row>
    <row r="265" spans="2:2" x14ac:dyDescent="0.25">
      <c r="B265" s="20"/>
    </row>
    <row r="266" spans="2:2" x14ac:dyDescent="0.25">
      <c r="B266" s="23"/>
    </row>
    <row r="267" spans="2:2" x14ac:dyDescent="0.25">
      <c r="B267" s="23"/>
    </row>
    <row r="270" spans="2:2" x14ac:dyDescent="0.25">
      <c r="B270" s="23"/>
    </row>
    <row r="286" spans="2:2" x14ac:dyDescent="0.25">
      <c r="B286" s="20"/>
    </row>
    <row r="316" spans="2:2" x14ac:dyDescent="0.25">
      <c r="B316" s="11"/>
    </row>
    <row r="317" spans="2:2" x14ac:dyDescent="0.25">
      <c r="B317" s="23"/>
    </row>
    <row r="319" spans="2:2" x14ac:dyDescent="0.25">
      <c r="B319" s="23"/>
    </row>
    <row r="320" spans="2:2" x14ac:dyDescent="0.25">
      <c r="B320" s="23"/>
    </row>
    <row r="321" spans="2:2" x14ac:dyDescent="0.25">
      <c r="B321" s="23"/>
    </row>
    <row r="322" spans="2:2" x14ac:dyDescent="0.25">
      <c r="B322" s="23"/>
    </row>
    <row r="323" spans="2:2" x14ac:dyDescent="0.25">
      <c r="B323" s="23"/>
    </row>
    <row r="324" spans="2:2" x14ac:dyDescent="0.25">
      <c r="B324" s="23"/>
    </row>
    <row r="325" spans="2:2" x14ac:dyDescent="0.25">
      <c r="B325" s="23"/>
    </row>
    <row r="326" spans="2:2" x14ac:dyDescent="0.25">
      <c r="B326" s="23"/>
    </row>
    <row r="327" spans="2:2" x14ac:dyDescent="0.25">
      <c r="B327" s="23"/>
    </row>
    <row r="328" spans="2:2" x14ac:dyDescent="0.25">
      <c r="B328" s="23"/>
    </row>
    <row r="329" spans="2:2" x14ac:dyDescent="0.25">
      <c r="B329" s="23"/>
    </row>
    <row r="330" spans="2:2" x14ac:dyDescent="0.25">
      <c r="B330" s="23"/>
    </row>
    <row r="342" spans="2:2" x14ac:dyDescent="0.25">
      <c r="B342" s="23"/>
    </row>
    <row r="343" spans="2:2" x14ac:dyDescent="0.25">
      <c r="B343" s="23"/>
    </row>
    <row r="344" spans="2:2" x14ac:dyDescent="0.25">
      <c r="B344" s="23"/>
    </row>
    <row r="345" spans="2:2" x14ac:dyDescent="0.25">
      <c r="B345" s="23"/>
    </row>
    <row r="346" spans="2:2" x14ac:dyDescent="0.25">
      <c r="B346" s="23"/>
    </row>
    <row r="347" spans="2:2" x14ac:dyDescent="0.25">
      <c r="B347" s="23"/>
    </row>
    <row r="348" spans="2:2" x14ac:dyDescent="0.25">
      <c r="B348" s="23"/>
    </row>
    <row r="349" spans="2:2" x14ac:dyDescent="0.25">
      <c r="B349" s="23"/>
    </row>
    <row r="350" spans="2:2" x14ac:dyDescent="0.25">
      <c r="B350" s="23"/>
    </row>
    <row r="352" spans="2:2" x14ac:dyDescent="0.25">
      <c r="B352" s="23"/>
    </row>
    <row r="353" spans="2:2" x14ac:dyDescent="0.25">
      <c r="B353" s="23"/>
    </row>
    <row r="354" spans="2:2" x14ac:dyDescent="0.25">
      <c r="B354" s="23"/>
    </row>
    <row r="355" spans="2:2" x14ac:dyDescent="0.25">
      <c r="B355" s="23"/>
    </row>
    <row r="356" spans="2:2" x14ac:dyDescent="0.25">
      <c r="B356" s="23"/>
    </row>
    <row r="358" spans="2:2" x14ac:dyDescent="0.25">
      <c r="B358" s="23"/>
    </row>
    <row r="361" spans="2:2" x14ac:dyDescent="0.25">
      <c r="B361" s="23"/>
    </row>
    <row r="364" spans="2:2" x14ac:dyDescent="0.25">
      <c r="B364" s="23"/>
    </row>
    <row r="365" spans="2:2" x14ac:dyDescent="0.25">
      <c r="B365" s="23"/>
    </row>
    <row r="366" spans="2:2" x14ac:dyDescent="0.25">
      <c r="B366" s="23"/>
    </row>
    <row r="367" spans="2:2" x14ac:dyDescent="0.25">
      <c r="B367" s="23"/>
    </row>
    <row r="368" spans="2:2" x14ac:dyDescent="0.25">
      <c r="B368" s="23"/>
    </row>
    <row r="369" spans="2:2" x14ac:dyDescent="0.25">
      <c r="B369" s="23"/>
    </row>
    <row r="370" spans="2:2" x14ac:dyDescent="0.25">
      <c r="B370" s="23"/>
    </row>
    <row r="371" spans="2:2" x14ac:dyDescent="0.25">
      <c r="B371" s="23"/>
    </row>
    <row r="372" spans="2:2" x14ac:dyDescent="0.25">
      <c r="B372" s="23"/>
    </row>
    <row r="373" spans="2:2" x14ac:dyDescent="0.25">
      <c r="B373" s="23"/>
    </row>
    <row r="374" spans="2:2" x14ac:dyDescent="0.25">
      <c r="B374" s="23"/>
    </row>
    <row r="375" spans="2:2" x14ac:dyDescent="0.25">
      <c r="B375" s="23"/>
    </row>
    <row r="376" spans="2:2" x14ac:dyDescent="0.25">
      <c r="B376" s="23"/>
    </row>
    <row r="377" spans="2:2" x14ac:dyDescent="0.25">
      <c r="B377" s="23"/>
    </row>
    <row r="378" spans="2:2" x14ac:dyDescent="0.25">
      <c r="B378" s="23"/>
    </row>
    <row r="379" spans="2:2" x14ac:dyDescent="0.25">
      <c r="B379" s="23"/>
    </row>
    <row r="380" spans="2:2" x14ac:dyDescent="0.25">
      <c r="B380" s="23"/>
    </row>
    <row r="381" spans="2:2" x14ac:dyDescent="0.25">
      <c r="B381" s="23"/>
    </row>
    <row r="382" spans="2:2" x14ac:dyDescent="0.25">
      <c r="B382" s="23"/>
    </row>
    <row r="386" spans="2:2" x14ac:dyDescent="0.25">
      <c r="B386" s="11"/>
    </row>
    <row r="403" spans="2:2" x14ac:dyDescent="0.25">
      <c r="B403" s="177"/>
    </row>
  </sheetData>
  <protectedRanges>
    <protectedRange sqref="B21 C52:C88 B52 C14:C17 B33:C43 C29:C31 A53:B88 C10 C12 C19:C20 B24:C27 C32" name="Glossary"/>
    <protectedRange sqref="C9" name="Glossary_1"/>
    <protectedRange sqref="C11" name="Glossary_2"/>
    <protectedRange sqref="C13" name="Glossary_4"/>
    <protectedRange sqref="C18" name="Glossary_5"/>
    <protectedRange sqref="C6:C8" name="Glossary_3"/>
    <protectedRange sqref="B32" name="Glossary_6"/>
  </protectedRange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6">
    <tabColor theme="4" tint="-0.499984740745262"/>
  </sheetPr>
  <dimension ref="A1:S97"/>
  <sheetViews>
    <sheetView zoomScale="80" zoomScaleNormal="80" workbookViewId="0">
      <selection activeCell="B77" sqref="B77"/>
    </sheetView>
  </sheetViews>
  <sheetFormatPr defaultRowHeight="15" outlineLevelRow="1" x14ac:dyDescent="0.25"/>
  <cols>
    <col min="1" max="1" width="14.42578125" customWidth="1"/>
    <col min="2" max="2" width="64.5703125" customWidth="1"/>
    <col min="3" max="3" width="38.5703125" customWidth="1"/>
    <col min="4" max="4" width="40.5703125" customWidth="1"/>
    <col min="5" max="5" width="41.5703125" customWidth="1"/>
    <col min="6" max="7" width="31.42578125" customWidth="1"/>
    <col min="8" max="8" width="12.42578125" customWidth="1"/>
    <col min="9" max="9" width="67.5703125" customWidth="1"/>
    <col min="10" max="10" width="40.5703125" customWidth="1"/>
  </cols>
  <sheetData>
    <row r="1" spans="1:19" x14ac:dyDescent="0.25">
      <c r="A1" s="344" t="s">
        <v>1266</v>
      </c>
      <c r="B1" s="344"/>
      <c r="C1" s="5"/>
      <c r="D1" s="5"/>
      <c r="E1" s="5"/>
      <c r="F1" s="5"/>
      <c r="G1" s="5"/>
      <c r="H1" s="5"/>
      <c r="I1" s="5"/>
      <c r="J1" s="5"/>
      <c r="K1" s="5"/>
      <c r="L1" s="5"/>
      <c r="M1" s="5"/>
      <c r="N1" s="2"/>
      <c r="O1" s="3"/>
      <c r="P1" s="3"/>
      <c r="Q1" s="3"/>
      <c r="R1" s="3"/>
      <c r="S1" s="3"/>
    </row>
    <row r="2" spans="1:19" ht="25.5" customHeight="1" x14ac:dyDescent="0.25">
      <c r="A2" s="1" t="s">
        <v>1267</v>
      </c>
      <c r="B2" s="1"/>
      <c r="C2" s="2"/>
      <c r="D2" s="2"/>
      <c r="E2" s="2"/>
      <c r="F2" s="178" t="s">
        <v>2756</v>
      </c>
      <c r="G2" s="42"/>
      <c r="H2" s="2"/>
      <c r="I2" s="154"/>
      <c r="J2" s="2"/>
      <c r="K2" s="2"/>
      <c r="L2" s="2"/>
      <c r="M2" s="2"/>
      <c r="N2" s="2"/>
      <c r="O2" s="3"/>
      <c r="P2" s="3"/>
      <c r="Q2" s="3"/>
      <c r="R2" s="3"/>
      <c r="S2" s="3"/>
    </row>
    <row r="3" spans="1:19" ht="15.75" thickBot="1" x14ac:dyDescent="0.3">
      <c r="A3" s="2"/>
      <c r="B3" s="4"/>
      <c r="C3" s="4"/>
      <c r="D3" s="2"/>
      <c r="E3" s="2"/>
      <c r="F3" s="2"/>
      <c r="G3" s="2"/>
      <c r="H3" s="2"/>
      <c r="I3" s="5"/>
      <c r="J3" s="5"/>
      <c r="K3" s="5"/>
      <c r="L3" s="2"/>
      <c r="M3" s="2"/>
      <c r="N3" s="2"/>
      <c r="O3" s="3"/>
      <c r="P3" s="3"/>
      <c r="Q3" s="3"/>
      <c r="R3" s="3"/>
      <c r="S3" s="3"/>
    </row>
    <row r="4" spans="1:19" ht="19.5" thickBot="1" x14ac:dyDescent="0.3">
      <c r="A4" s="6"/>
      <c r="B4" s="7" t="s">
        <v>1</v>
      </c>
      <c r="C4" s="8" t="s">
        <v>2</v>
      </c>
      <c r="D4" s="6"/>
      <c r="E4" s="6"/>
      <c r="F4" s="2"/>
      <c r="G4" s="2"/>
      <c r="H4" s="2"/>
      <c r="I4" s="17" t="s">
        <v>1268</v>
      </c>
      <c r="J4" s="155" t="s">
        <v>1269</v>
      </c>
      <c r="K4" s="5"/>
      <c r="L4" s="2"/>
      <c r="M4" s="2"/>
      <c r="N4" s="2"/>
      <c r="O4" s="3"/>
      <c r="P4" s="3"/>
      <c r="Q4" s="3"/>
      <c r="R4" s="3"/>
      <c r="S4" s="3"/>
    </row>
    <row r="5" spans="1:19" ht="21" customHeight="1" thickBot="1" x14ac:dyDescent="0.3">
      <c r="A5" s="5"/>
      <c r="B5" s="5"/>
      <c r="C5" s="5"/>
      <c r="D5" s="5"/>
      <c r="E5" s="5"/>
      <c r="F5" s="5"/>
      <c r="G5" s="5"/>
      <c r="H5" s="2"/>
      <c r="I5" s="156" t="s">
        <v>1270</v>
      </c>
      <c r="J5" s="5" t="s">
        <v>1271</v>
      </c>
      <c r="K5" s="5"/>
      <c r="L5" s="2"/>
      <c r="M5" s="2"/>
      <c r="N5" s="2"/>
      <c r="O5" s="3"/>
      <c r="P5" s="3"/>
      <c r="Q5" s="3"/>
      <c r="R5" s="3"/>
      <c r="S5" s="3"/>
    </row>
    <row r="6" spans="1:19" ht="18.75" x14ac:dyDescent="0.25">
      <c r="A6" s="9"/>
      <c r="B6" s="10" t="s">
        <v>1272</v>
      </c>
      <c r="C6" s="9"/>
      <c r="D6" s="5"/>
      <c r="E6" s="11"/>
      <c r="F6" s="11"/>
      <c r="G6" s="11"/>
      <c r="H6" s="2"/>
      <c r="I6" s="156" t="s">
        <v>1273</v>
      </c>
      <c r="J6" s="5" t="s">
        <v>1274</v>
      </c>
      <c r="K6" s="5"/>
      <c r="L6" s="2"/>
      <c r="M6" s="2"/>
      <c r="N6" s="2"/>
      <c r="O6" s="3"/>
      <c r="P6" s="3"/>
      <c r="Q6" s="3"/>
      <c r="R6" s="3"/>
      <c r="S6" s="3"/>
    </row>
    <row r="7" spans="1:19" x14ac:dyDescent="0.25">
      <c r="A7" s="5"/>
      <c r="B7" s="12" t="s">
        <v>1275</v>
      </c>
      <c r="C7" s="5"/>
      <c r="D7" s="5"/>
      <c r="E7" s="5"/>
      <c r="F7" s="5"/>
      <c r="G7" s="5"/>
      <c r="H7" s="2"/>
      <c r="I7" s="156" t="s">
        <v>1276</v>
      </c>
      <c r="J7" s="5" t="s">
        <v>1277</v>
      </c>
      <c r="K7" s="5"/>
      <c r="L7" s="2"/>
      <c r="M7" s="2"/>
      <c r="N7" s="2"/>
      <c r="O7" s="3"/>
      <c r="P7" s="3"/>
      <c r="Q7" s="3"/>
      <c r="R7" s="3"/>
      <c r="S7" s="3"/>
    </row>
    <row r="8" spans="1:19" x14ac:dyDescent="0.25">
      <c r="A8" s="5"/>
      <c r="B8" s="12" t="s">
        <v>1278</v>
      </c>
      <c r="C8" s="5"/>
      <c r="D8" s="5"/>
      <c r="E8" s="5"/>
      <c r="F8" s="5"/>
      <c r="G8" s="5"/>
      <c r="H8" s="2"/>
      <c r="I8" s="156" t="s">
        <v>1279</v>
      </c>
      <c r="J8" s="5" t="s">
        <v>1280</v>
      </c>
      <c r="K8" s="5"/>
      <c r="L8" s="2"/>
      <c r="M8" s="2"/>
      <c r="N8" s="2"/>
      <c r="O8" s="3"/>
      <c r="P8" s="3"/>
      <c r="Q8" s="3"/>
      <c r="R8" s="3"/>
      <c r="S8" s="3"/>
    </row>
    <row r="9" spans="1:19" ht="15.75" thickBot="1" x14ac:dyDescent="0.3">
      <c r="A9" s="5"/>
      <c r="B9" s="15" t="s">
        <v>1281</v>
      </c>
      <c r="C9" s="5"/>
      <c r="D9" s="5"/>
      <c r="E9" s="5"/>
      <c r="F9" s="5"/>
      <c r="G9" s="5"/>
      <c r="H9" s="2"/>
      <c r="I9" s="5"/>
      <c r="J9" s="5"/>
      <c r="K9" s="5"/>
      <c r="L9" s="2"/>
      <c r="M9" s="2"/>
      <c r="N9" s="2"/>
      <c r="O9" s="3"/>
      <c r="P9" s="3"/>
      <c r="Q9" s="3"/>
      <c r="R9" s="3"/>
      <c r="S9" s="3"/>
    </row>
    <row r="10" spans="1:19" x14ac:dyDescent="0.25">
      <c r="A10" s="5"/>
      <c r="B10" s="16"/>
      <c r="C10" s="5"/>
      <c r="D10" s="5"/>
      <c r="E10" s="5"/>
      <c r="F10" s="5"/>
      <c r="G10" s="5"/>
      <c r="H10" s="2"/>
      <c r="I10" s="157" t="s">
        <v>1282</v>
      </c>
      <c r="J10" s="5"/>
      <c r="K10" s="5"/>
      <c r="L10" s="2"/>
      <c r="M10" s="2"/>
      <c r="N10" s="2"/>
      <c r="O10" s="3"/>
      <c r="P10" s="3"/>
      <c r="Q10" s="3"/>
      <c r="R10" s="3"/>
      <c r="S10" s="3"/>
    </row>
    <row r="11" spans="1:19" x14ac:dyDescent="0.25">
      <c r="A11" s="5"/>
      <c r="B11" s="16"/>
      <c r="C11" s="5"/>
      <c r="D11" s="5"/>
      <c r="E11" s="5"/>
      <c r="F11" s="5"/>
      <c r="G11" s="5"/>
      <c r="H11" s="2"/>
      <c r="I11" s="157" t="s">
        <v>1283</v>
      </c>
      <c r="J11" s="5"/>
      <c r="K11" s="5"/>
      <c r="L11" s="2"/>
      <c r="M11" s="2"/>
      <c r="N11" s="2"/>
      <c r="O11" s="3"/>
      <c r="P11" s="3"/>
      <c r="Q11" s="3"/>
      <c r="R11" s="3"/>
      <c r="S11" s="3"/>
    </row>
    <row r="12" spans="1:19" ht="48" customHeight="1" x14ac:dyDescent="0.25">
      <c r="A12" s="17" t="s">
        <v>10</v>
      </c>
      <c r="B12" s="17" t="s">
        <v>1284</v>
      </c>
      <c r="C12" s="18"/>
      <c r="D12" s="18"/>
      <c r="E12" s="18"/>
      <c r="F12" s="18"/>
      <c r="G12" s="18"/>
      <c r="H12" s="2"/>
      <c r="I12" s="5"/>
      <c r="J12" s="5"/>
      <c r="K12" s="5"/>
      <c r="L12" s="2"/>
      <c r="M12" s="2"/>
      <c r="N12" s="2"/>
      <c r="O12" s="3"/>
      <c r="P12" s="3"/>
      <c r="Q12" s="3"/>
      <c r="R12" s="3"/>
      <c r="S12" s="3"/>
    </row>
    <row r="13" spans="1:19" x14ac:dyDescent="0.25">
      <c r="A13" s="142"/>
      <c r="B13" s="143" t="s">
        <v>1285</v>
      </c>
      <c r="C13" s="142" t="s">
        <v>1286</v>
      </c>
      <c r="D13" s="142" t="s">
        <v>1287</v>
      </c>
      <c r="E13" s="144"/>
      <c r="F13" s="145"/>
      <c r="G13" s="145"/>
      <c r="H13" s="2"/>
      <c r="I13" s="5"/>
      <c r="J13" s="5"/>
      <c r="K13" s="5"/>
      <c r="L13" s="2"/>
      <c r="M13" s="2"/>
      <c r="N13" s="2"/>
      <c r="O13" s="3"/>
      <c r="P13" s="3"/>
      <c r="Q13" s="3"/>
      <c r="R13" s="3"/>
      <c r="S13" s="3"/>
    </row>
    <row r="14" spans="1:19" x14ac:dyDescent="0.25">
      <c r="A14" s="5" t="s">
        <v>1288</v>
      </c>
      <c r="B14" s="23" t="s">
        <v>1289</v>
      </c>
      <c r="C14" s="5" t="s">
        <v>1274</v>
      </c>
      <c r="D14" s="5" t="s">
        <v>1274</v>
      </c>
      <c r="E14" s="11"/>
      <c r="F14" s="11"/>
      <c r="G14" s="11"/>
      <c r="H14" s="2"/>
      <c r="I14" s="5"/>
      <c r="J14" s="5"/>
      <c r="K14" s="5"/>
      <c r="L14" s="2"/>
      <c r="M14" s="2"/>
      <c r="N14" s="2"/>
      <c r="O14" s="3"/>
      <c r="P14" s="3"/>
      <c r="Q14" s="3"/>
      <c r="R14" s="3"/>
      <c r="S14" s="3"/>
    </row>
    <row r="15" spans="1:19" x14ac:dyDescent="0.25">
      <c r="A15" s="5" t="s">
        <v>1290</v>
      </c>
      <c r="B15" s="23" t="s">
        <v>459</v>
      </c>
      <c r="C15" s="5" t="s">
        <v>1489</v>
      </c>
      <c r="D15" s="174" t="s">
        <v>1496</v>
      </c>
      <c r="E15" s="11"/>
      <c r="F15" s="11"/>
      <c r="G15" s="11"/>
      <c r="H15" s="2"/>
      <c r="I15" s="5"/>
      <c r="J15" s="5"/>
      <c r="K15" s="5"/>
      <c r="L15" s="2"/>
      <c r="M15" s="2"/>
      <c r="N15" s="2"/>
      <c r="O15" s="3"/>
      <c r="P15" s="3"/>
      <c r="Q15" s="3"/>
      <c r="R15" s="3"/>
      <c r="S15" s="3"/>
    </row>
    <row r="16" spans="1:19" x14ac:dyDescent="0.25">
      <c r="A16" s="5" t="s">
        <v>1291</v>
      </c>
      <c r="B16" s="23" t="s">
        <v>1292</v>
      </c>
      <c r="C16" s="5" t="s">
        <v>1274</v>
      </c>
      <c r="D16" s="5" t="s">
        <v>1274</v>
      </c>
      <c r="E16" s="11"/>
      <c r="F16" s="11"/>
      <c r="G16" s="11"/>
      <c r="H16" s="2"/>
      <c r="I16" s="5"/>
      <c r="J16" s="5"/>
      <c r="K16" s="5"/>
      <c r="L16" s="2"/>
      <c r="M16" s="2"/>
      <c r="N16" s="2"/>
      <c r="O16" s="3"/>
      <c r="P16" s="3"/>
      <c r="Q16" s="3"/>
      <c r="R16" s="3"/>
      <c r="S16" s="3"/>
    </row>
    <row r="17" spans="1:19" x14ac:dyDescent="0.25">
      <c r="A17" s="5" t="s">
        <v>1293</v>
      </c>
      <c r="B17" s="23" t="s">
        <v>1294</v>
      </c>
      <c r="C17" s="5" t="s">
        <v>1274</v>
      </c>
      <c r="D17" s="5" t="s">
        <v>1274</v>
      </c>
      <c r="E17" s="11"/>
      <c r="F17" s="11"/>
      <c r="G17" s="11"/>
      <c r="H17" s="2"/>
      <c r="I17" s="5"/>
      <c r="J17" s="5"/>
      <c r="K17" s="5"/>
      <c r="L17" s="2"/>
      <c r="M17" s="2"/>
      <c r="N17" s="2"/>
      <c r="O17" s="3"/>
      <c r="P17" s="3"/>
      <c r="Q17" s="3"/>
      <c r="R17" s="3"/>
      <c r="S17" s="3"/>
    </row>
    <row r="18" spans="1:19" x14ac:dyDescent="0.25">
      <c r="A18" s="5" t="s">
        <v>1295</v>
      </c>
      <c r="B18" s="23" t="s">
        <v>1296</v>
      </c>
      <c r="C18" s="5" t="s">
        <v>1489</v>
      </c>
      <c r="D18" s="174" t="s">
        <v>1496</v>
      </c>
      <c r="E18" s="11"/>
      <c r="F18" s="11"/>
      <c r="G18" s="11"/>
      <c r="H18" s="2"/>
      <c r="I18" s="5"/>
      <c r="J18" s="5"/>
      <c r="K18" s="5"/>
      <c r="L18" s="2"/>
      <c r="M18" s="2"/>
      <c r="N18" s="2"/>
      <c r="O18" s="3"/>
      <c r="P18" s="3"/>
      <c r="Q18" s="3"/>
      <c r="R18" s="3"/>
      <c r="S18" s="3"/>
    </row>
    <row r="19" spans="1:19" x14ac:dyDescent="0.25">
      <c r="A19" s="5" t="s">
        <v>1297</v>
      </c>
      <c r="B19" s="23" t="s">
        <v>1298</v>
      </c>
      <c r="C19" s="5" t="s">
        <v>1274</v>
      </c>
      <c r="D19" s="5" t="s">
        <v>1274</v>
      </c>
      <c r="E19" s="11"/>
      <c r="F19" s="11"/>
      <c r="G19" s="11"/>
      <c r="H19" s="2"/>
      <c r="I19" s="5"/>
      <c r="J19" s="5"/>
      <c r="K19" s="5"/>
      <c r="L19" s="2"/>
      <c r="M19" s="2"/>
      <c r="N19" s="2"/>
      <c r="O19" s="3"/>
      <c r="P19" s="3"/>
      <c r="Q19" s="3"/>
      <c r="R19" s="3"/>
      <c r="S19" s="3"/>
    </row>
    <row r="20" spans="1:19" x14ac:dyDescent="0.25">
      <c r="A20" s="5" t="s">
        <v>1299</v>
      </c>
      <c r="B20" s="23" t="s">
        <v>1300</v>
      </c>
      <c r="C20" s="5" t="s">
        <v>1489</v>
      </c>
      <c r="D20" s="174" t="s">
        <v>1496</v>
      </c>
      <c r="E20" s="11"/>
      <c r="F20" s="11"/>
      <c r="G20" s="11"/>
      <c r="H20" s="2"/>
      <c r="I20" s="5"/>
      <c r="J20" s="5"/>
      <c r="K20" s="5"/>
      <c r="L20" s="2"/>
      <c r="M20" s="2"/>
      <c r="N20" s="2"/>
      <c r="O20" s="3"/>
      <c r="P20" s="3"/>
      <c r="Q20" s="3"/>
      <c r="R20" s="3"/>
      <c r="S20" s="3"/>
    </row>
    <row r="21" spans="1:19" x14ac:dyDescent="0.25">
      <c r="A21" s="5" t="s">
        <v>1301</v>
      </c>
      <c r="B21" s="23" t="s">
        <v>1302</v>
      </c>
      <c r="C21" s="5" t="s">
        <v>1274</v>
      </c>
      <c r="D21" s="5" t="s">
        <v>1274</v>
      </c>
      <c r="E21" s="11"/>
      <c r="F21" s="11"/>
      <c r="G21" s="11"/>
      <c r="H21" s="2"/>
      <c r="I21" s="5"/>
      <c r="J21" s="5"/>
      <c r="K21" s="5"/>
      <c r="L21" s="2"/>
      <c r="M21" s="2"/>
      <c r="N21" s="2"/>
      <c r="O21" s="3"/>
      <c r="P21" s="3"/>
      <c r="Q21" s="3"/>
      <c r="R21" s="3"/>
      <c r="S21" s="3"/>
    </row>
    <row r="22" spans="1:19" x14ac:dyDescent="0.25">
      <c r="A22" s="5" t="s">
        <v>1303</v>
      </c>
      <c r="B22" s="23" t="s">
        <v>1304</v>
      </c>
      <c r="C22" s="5" t="s">
        <v>1274</v>
      </c>
      <c r="D22" s="5" t="s">
        <v>1274</v>
      </c>
      <c r="E22" s="11"/>
      <c r="F22" s="11"/>
      <c r="G22" s="11"/>
      <c r="H22" s="2"/>
      <c r="I22" s="5"/>
      <c r="J22" s="5"/>
      <c r="K22" s="5"/>
      <c r="L22" s="2"/>
      <c r="M22" s="2"/>
      <c r="N22" s="2"/>
      <c r="O22" s="3"/>
      <c r="P22" s="3"/>
      <c r="Q22" s="3"/>
      <c r="R22" s="3"/>
      <c r="S22" s="3"/>
    </row>
    <row r="23" spans="1:19" x14ac:dyDescent="0.25">
      <c r="A23" s="5" t="s">
        <v>1305</v>
      </c>
      <c r="B23" s="23" t="s">
        <v>1306</v>
      </c>
      <c r="C23" s="5" t="s">
        <v>1274</v>
      </c>
      <c r="D23" s="5" t="s">
        <v>1274</v>
      </c>
      <c r="E23" s="11"/>
      <c r="F23" s="11"/>
      <c r="G23" s="11"/>
      <c r="H23" s="2"/>
      <c r="I23" s="5"/>
      <c r="J23" s="5"/>
      <c r="K23" s="5"/>
      <c r="L23" s="2"/>
      <c r="M23" s="2"/>
      <c r="N23" s="2"/>
      <c r="O23" s="3"/>
      <c r="P23" s="3"/>
      <c r="Q23" s="3"/>
      <c r="R23" s="3"/>
      <c r="S23" s="3"/>
    </row>
    <row r="24" spans="1:19" x14ac:dyDescent="0.25">
      <c r="A24" s="5" t="s">
        <v>1307</v>
      </c>
      <c r="B24" s="23" t="s">
        <v>1308</v>
      </c>
      <c r="C24" s="5" t="s">
        <v>1490</v>
      </c>
      <c r="D24" s="5" t="s">
        <v>1274</v>
      </c>
      <c r="E24" s="11"/>
      <c r="F24" s="11"/>
      <c r="G24" s="11"/>
      <c r="H24" s="2"/>
      <c r="I24" s="5"/>
      <c r="J24" s="5"/>
      <c r="K24" s="5"/>
      <c r="L24" s="2"/>
      <c r="M24" s="2"/>
      <c r="N24" s="2"/>
      <c r="O24" s="3"/>
      <c r="P24" s="3"/>
      <c r="Q24" s="3"/>
      <c r="R24" s="3"/>
      <c r="S24" s="3"/>
    </row>
    <row r="25" spans="1:19" outlineLevel="1" x14ac:dyDescent="0.25">
      <c r="A25" s="5" t="s">
        <v>1309</v>
      </c>
      <c r="B25" s="23" t="s">
        <v>465</v>
      </c>
      <c r="C25" s="5" t="s">
        <v>1491</v>
      </c>
      <c r="D25" s="174" t="s">
        <v>1511</v>
      </c>
      <c r="E25" s="11"/>
      <c r="F25" s="11"/>
      <c r="G25" s="11"/>
      <c r="H25" s="2"/>
      <c r="I25" s="5"/>
      <c r="J25" s="5"/>
      <c r="K25" s="5"/>
      <c r="L25" s="2"/>
      <c r="M25" s="2"/>
      <c r="N25" s="2"/>
      <c r="O25" s="3"/>
      <c r="P25" s="3"/>
      <c r="Q25" s="3"/>
      <c r="R25" s="3"/>
      <c r="S25" s="3"/>
    </row>
    <row r="26" spans="1:19" outlineLevel="1" x14ac:dyDescent="0.25">
      <c r="A26" s="5" t="s">
        <v>1310</v>
      </c>
      <c r="B26" s="23" t="s">
        <v>1492</v>
      </c>
      <c r="C26" s="58" t="s">
        <v>2829</v>
      </c>
      <c r="D26" s="5" t="s">
        <v>1274</v>
      </c>
      <c r="E26" s="11"/>
      <c r="F26" s="11"/>
      <c r="G26" s="11"/>
      <c r="H26" s="2"/>
      <c r="I26" s="5"/>
      <c r="J26" s="5"/>
      <c r="K26" s="5"/>
      <c r="L26" s="2"/>
      <c r="M26" s="2"/>
      <c r="N26" s="2"/>
      <c r="O26" s="3"/>
      <c r="P26" s="3"/>
      <c r="Q26" s="3"/>
      <c r="R26" s="3"/>
      <c r="S26" s="3"/>
    </row>
    <row r="27" spans="1:19" outlineLevel="1" x14ac:dyDescent="0.25">
      <c r="A27" s="5" t="s">
        <v>1311</v>
      </c>
      <c r="B27" s="23" t="s">
        <v>1493</v>
      </c>
      <c r="C27" s="5" t="s">
        <v>1489</v>
      </c>
      <c r="D27" s="174" t="s">
        <v>1496</v>
      </c>
      <c r="E27" s="11"/>
      <c r="F27" s="11"/>
      <c r="G27" s="11"/>
      <c r="H27" s="2"/>
      <c r="I27" s="5"/>
      <c r="J27" s="5"/>
      <c r="K27" s="5"/>
      <c r="L27" s="2"/>
      <c r="M27" s="2"/>
      <c r="N27" s="2"/>
      <c r="O27" s="3"/>
      <c r="P27" s="3"/>
      <c r="Q27" s="3"/>
      <c r="R27" s="3"/>
      <c r="S27" s="3"/>
    </row>
    <row r="28" spans="1:19" outlineLevel="1" x14ac:dyDescent="0.25">
      <c r="A28" s="5" t="s">
        <v>1312</v>
      </c>
      <c r="B28" s="23" t="s">
        <v>1495</v>
      </c>
      <c r="C28" s="58" t="s">
        <v>1508</v>
      </c>
      <c r="D28" s="174" t="s">
        <v>1510</v>
      </c>
      <c r="E28" s="11"/>
      <c r="F28" s="11"/>
      <c r="G28" s="11"/>
      <c r="H28" s="2"/>
      <c r="I28" s="5"/>
      <c r="J28" s="5"/>
      <c r="K28" s="5"/>
      <c r="L28" s="2"/>
      <c r="M28" s="2"/>
      <c r="N28" s="2"/>
      <c r="O28" s="3"/>
      <c r="P28" s="3"/>
      <c r="Q28" s="3"/>
      <c r="R28" s="3"/>
      <c r="S28" s="3"/>
    </row>
    <row r="29" spans="1:19" outlineLevel="1" x14ac:dyDescent="0.25">
      <c r="A29" s="5"/>
      <c r="B29" s="23" t="s">
        <v>1506</v>
      </c>
      <c r="C29" s="58" t="s">
        <v>1385</v>
      </c>
      <c r="D29" s="174" t="s">
        <v>1496</v>
      </c>
      <c r="E29" s="11"/>
      <c r="F29" s="11"/>
      <c r="G29" s="11"/>
      <c r="H29" s="2"/>
      <c r="I29" s="5"/>
      <c r="J29" s="5"/>
      <c r="K29" s="5"/>
      <c r="L29" s="2"/>
      <c r="M29" s="2"/>
      <c r="N29" s="2"/>
      <c r="O29" s="3"/>
      <c r="P29" s="3"/>
      <c r="Q29" s="3"/>
      <c r="R29" s="3"/>
      <c r="S29" s="3"/>
    </row>
    <row r="30" spans="1:19" outlineLevel="1" x14ac:dyDescent="0.25">
      <c r="A30" s="5"/>
      <c r="B30" s="23" t="s">
        <v>1507</v>
      </c>
      <c r="C30" s="5" t="s">
        <v>1491</v>
      </c>
      <c r="D30" s="174" t="s">
        <v>1511</v>
      </c>
      <c r="E30" s="11"/>
      <c r="F30" s="11"/>
      <c r="G30" s="11"/>
      <c r="H30" s="2"/>
      <c r="I30" s="5"/>
      <c r="J30" s="5"/>
      <c r="K30" s="5"/>
      <c r="L30" s="2"/>
      <c r="M30" s="2"/>
      <c r="N30" s="2"/>
      <c r="O30" s="3"/>
      <c r="P30" s="3"/>
      <c r="Q30" s="3"/>
      <c r="R30" s="3"/>
      <c r="S30" s="3"/>
    </row>
    <row r="31" spans="1:19" outlineLevel="1" x14ac:dyDescent="0.25">
      <c r="A31" s="5"/>
      <c r="B31" s="23" t="s">
        <v>1505</v>
      </c>
      <c r="C31" s="5" t="s">
        <v>1491</v>
      </c>
      <c r="D31" s="174" t="s">
        <v>1511</v>
      </c>
      <c r="E31" s="11"/>
      <c r="F31" s="11"/>
      <c r="G31" s="11"/>
      <c r="H31" s="2"/>
      <c r="I31" s="5"/>
      <c r="J31" s="5"/>
      <c r="K31" s="5"/>
      <c r="L31" s="2"/>
      <c r="M31" s="2"/>
      <c r="N31" s="2"/>
      <c r="O31" s="3"/>
      <c r="P31" s="3"/>
      <c r="Q31" s="3"/>
      <c r="R31" s="3"/>
      <c r="S31" s="3"/>
    </row>
    <row r="32" spans="1:19" outlineLevel="1" x14ac:dyDescent="0.25">
      <c r="A32" s="5" t="s">
        <v>1313</v>
      </c>
      <c r="B32" s="23" t="s">
        <v>1497</v>
      </c>
      <c r="C32" s="5" t="s">
        <v>1499</v>
      </c>
      <c r="D32" s="174" t="s">
        <v>1511</v>
      </c>
      <c r="E32" s="11"/>
      <c r="F32" s="11"/>
      <c r="G32" s="11"/>
      <c r="H32" s="2"/>
      <c r="I32" s="5"/>
      <c r="J32" s="5"/>
      <c r="K32" s="5"/>
      <c r="L32" s="2"/>
      <c r="M32" s="2"/>
      <c r="N32" s="2"/>
      <c r="O32" s="3"/>
      <c r="P32" s="3"/>
      <c r="Q32" s="3"/>
      <c r="R32" s="3"/>
      <c r="S32" s="3"/>
    </row>
    <row r="33" spans="1:19" outlineLevel="1" x14ac:dyDescent="0.25">
      <c r="A33" s="5" t="s">
        <v>1314</v>
      </c>
      <c r="B33" s="23" t="s">
        <v>1498</v>
      </c>
      <c r="C33" s="58" t="s">
        <v>1274</v>
      </c>
      <c r="D33" s="5" t="s">
        <v>1274</v>
      </c>
      <c r="E33" s="11"/>
      <c r="F33" s="11"/>
      <c r="G33" s="11"/>
      <c r="H33" s="2"/>
      <c r="I33" s="5"/>
      <c r="J33" s="5"/>
      <c r="K33" s="5"/>
      <c r="L33" s="2"/>
      <c r="M33" s="2"/>
      <c r="N33" s="2"/>
      <c r="O33" s="3"/>
      <c r="P33" s="3"/>
      <c r="Q33" s="3"/>
      <c r="R33" s="3"/>
      <c r="S33" s="3"/>
    </row>
    <row r="34" spans="1:19" outlineLevel="1" x14ac:dyDescent="0.25">
      <c r="A34" s="5" t="s">
        <v>1315</v>
      </c>
      <c r="B34" s="23" t="s">
        <v>1500</v>
      </c>
      <c r="C34" s="58" t="s">
        <v>1501</v>
      </c>
      <c r="D34" s="200" t="s">
        <v>1494</v>
      </c>
      <c r="E34" s="11"/>
      <c r="F34" s="11"/>
      <c r="G34" s="11"/>
      <c r="H34" s="2"/>
      <c r="I34" s="5"/>
      <c r="J34" s="5"/>
      <c r="K34" s="5"/>
      <c r="L34" s="2"/>
      <c r="M34" s="2"/>
      <c r="N34" s="2"/>
      <c r="O34" s="3"/>
      <c r="P34" s="3"/>
      <c r="Q34" s="3"/>
      <c r="R34" s="3"/>
      <c r="S34" s="3"/>
    </row>
    <row r="35" spans="1:19" outlineLevel="1" x14ac:dyDescent="0.25">
      <c r="A35" s="5"/>
      <c r="B35" s="23" t="s">
        <v>1503</v>
      </c>
      <c r="C35" s="58" t="s">
        <v>1504</v>
      </c>
      <c r="D35" s="200" t="s">
        <v>1512</v>
      </c>
      <c r="E35" s="11"/>
      <c r="F35" s="11"/>
      <c r="G35" s="11"/>
      <c r="H35" s="2"/>
      <c r="I35" s="5"/>
      <c r="J35" s="5"/>
      <c r="K35" s="5"/>
      <c r="L35" s="2"/>
      <c r="M35" s="2"/>
      <c r="N35" s="2"/>
      <c r="O35" s="3"/>
      <c r="P35" s="3"/>
      <c r="Q35" s="3"/>
      <c r="R35" s="3"/>
      <c r="S35" s="3"/>
    </row>
    <row r="36" spans="1:19" ht="22.35" customHeight="1" outlineLevel="1" x14ac:dyDescent="0.25">
      <c r="A36" s="5" t="s">
        <v>1316</v>
      </c>
      <c r="B36" s="23" t="s">
        <v>1502</v>
      </c>
      <c r="C36" s="58" t="s">
        <v>1385</v>
      </c>
      <c r="D36" s="174" t="s">
        <v>1496</v>
      </c>
      <c r="E36" s="11"/>
      <c r="F36" s="11"/>
      <c r="G36" s="11"/>
      <c r="H36" s="2"/>
      <c r="I36" s="5"/>
      <c r="J36" s="5"/>
      <c r="K36" s="5"/>
      <c r="L36" s="2"/>
      <c r="M36" s="2"/>
      <c r="N36" s="2"/>
      <c r="O36" s="3"/>
      <c r="P36" s="3"/>
      <c r="Q36" s="3"/>
      <c r="R36" s="3"/>
      <c r="S36" s="3"/>
    </row>
    <row r="37" spans="1:19" ht="18.75" x14ac:dyDescent="0.25">
      <c r="A37" s="18"/>
      <c r="B37" s="17" t="s">
        <v>1278</v>
      </c>
      <c r="C37" s="18"/>
      <c r="D37" s="18"/>
      <c r="E37" s="18"/>
      <c r="F37" s="18"/>
      <c r="G37" s="18"/>
      <c r="H37" s="2"/>
      <c r="I37" s="5"/>
      <c r="J37" s="5"/>
      <c r="K37" s="5"/>
      <c r="L37" s="2"/>
      <c r="M37" s="2"/>
      <c r="N37" s="2"/>
      <c r="O37" s="3"/>
      <c r="P37" s="3"/>
      <c r="Q37" s="3"/>
      <c r="R37" s="3"/>
      <c r="S37" s="3"/>
    </row>
    <row r="38" spans="1:19" x14ac:dyDescent="0.25">
      <c r="A38" s="142"/>
      <c r="B38" s="143" t="s">
        <v>1317</v>
      </c>
      <c r="C38" s="142" t="s">
        <v>1318</v>
      </c>
      <c r="D38" s="142" t="s">
        <v>1287</v>
      </c>
      <c r="E38" s="142" t="s">
        <v>1319</v>
      </c>
      <c r="F38" s="145"/>
      <c r="G38" s="145"/>
      <c r="H38" s="2"/>
      <c r="I38" s="5"/>
      <c r="J38" s="5"/>
      <c r="K38" s="5"/>
      <c r="L38" s="2"/>
      <c r="M38" s="2"/>
      <c r="N38" s="2"/>
      <c r="O38" s="3"/>
      <c r="P38" s="3"/>
      <c r="Q38" s="3"/>
      <c r="R38" s="3"/>
      <c r="S38" s="3"/>
    </row>
    <row r="39" spans="1:19" x14ac:dyDescent="0.25">
      <c r="A39" s="5" t="s">
        <v>1320</v>
      </c>
      <c r="B39" s="5" t="s">
        <v>1489</v>
      </c>
      <c r="C39" s="5" t="s">
        <v>1274</v>
      </c>
      <c r="D39" s="174" t="s">
        <v>1496</v>
      </c>
      <c r="E39" s="5" t="s">
        <v>1509</v>
      </c>
      <c r="F39" s="158"/>
      <c r="G39" s="158"/>
      <c r="H39" s="2"/>
      <c r="I39" s="5"/>
      <c r="J39" s="5"/>
      <c r="K39" s="5"/>
      <c r="L39" s="2"/>
      <c r="M39" s="2"/>
      <c r="N39" s="2"/>
      <c r="O39" s="3"/>
      <c r="P39" s="3"/>
      <c r="Q39" s="3"/>
      <c r="R39" s="3"/>
      <c r="S39" s="3"/>
    </row>
    <row r="40" spans="1:19" x14ac:dyDescent="0.25">
      <c r="A40" s="5" t="s">
        <v>1321</v>
      </c>
      <c r="B40" s="23"/>
      <c r="C40" s="5"/>
      <c r="D40" s="5"/>
      <c r="E40" s="5"/>
      <c r="F40" s="5"/>
      <c r="G40" s="5"/>
      <c r="H40" s="2"/>
      <c r="I40" s="5"/>
      <c r="J40" s="5"/>
      <c r="K40" s="5"/>
      <c r="L40" s="2"/>
      <c r="M40" s="2"/>
      <c r="N40" s="2"/>
      <c r="O40" s="3"/>
      <c r="P40" s="3"/>
      <c r="Q40" s="3"/>
      <c r="R40" s="3"/>
      <c r="S40" s="3"/>
    </row>
    <row r="41" spans="1:19" x14ac:dyDescent="0.25">
      <c r="A41" s="5" t="s">
        <v>1322</v>
      </c>
      <c r="B41" s="23"/>
      <c r="C41" s="5"/>
      <c r="D41" s="5"/>
      <c r="E41" s="5"/>
      <c r="F41" s="5"/>
      <c r="G41" s="5"/>
      <c r="H41" s="2"/>
      <c r="I41" s="5"/>
      <c r="J41" s="5"/>
      <c r="K41" s="5"/>
      <c r="L41" s="2"/>
      <c r="M41" s="2"/>
      <c r="N41" s="2"/>
      <c r="O41" s="3"/>
      <c r="P41" s="3"/>
      <c r="Q41" s="3"/>
      <c r="R41" s="3"/>
      <c r="S41" s="3"/>
    </row>
    <row r="42" spans="1:19" x14ac:dyDescent="0.25">
      <c r="A42" s="5" t="s">
        <v>1323</v>
      </c>
      <c r="B42" s="23"/>
      <c r="C42" s="5"/>
      <c r="D42" s="5"/>
      <c r="E42" s="5"/>
      <c r="F42" s="5"/>
      <c r="G42" s="5"/>
      <c r="H42" s="2"/>
      <c r="I42" s="5"/>
      <c r="J42" s="5"/>
      <c r="K42" s="5"/>
      <c r="L42" s="2"/>
      <c r="M42" s="2"/>
      <c r="N42" s="2"/>
      <c r="O42" s="3"/>
      <c r="P42" s="3"/>
      <c r="Q42" s="3"/>
      <c r="R42" s="3"/>
      <c r="S42" s="3"/>
    </row>
    <row r="43" spans="1:19" x14ac:dyDescent="0.25">
      <c r="A43" s="5" t="s">
        <v>1324</v>
      </c>
      <c r="B43" s="23"/>
      <c r="C43" s="5"/>
      <c r="D43" s="5"/>
      <c r="E43" s="5"/>
      <c r="F43" s="5"/>
      <c r="G43" s="5"/>
      <c r="H43" s="2"/>
      <c r="I43" s="5"/>
      <c r="J43" s="5"/>
      <c r="K43" s="5"/>
      <c r="L43" s="2"/>
      <c r="M43" s="2"/>
      <c r="N43" s="2"/>
      <c r="O43" s="3"/>
      <c r="P43" s="3"/>
      <c r="Q43" s="3"/>
      <c r="R43" s="3"/>
      <c r="S43" s="3"/>
    </row>
    <row r="44" spans="1:19" x14ac:dyDescent="0.25">
      <c r="A44" s="5" t="s">
        <v>1325</v>
      </c>
      <c r="B44" s="23"/>
      <c r="C44" s="5"/>
      <c r="D44" s="5"/>
      <c r="E44" s="5"/>
      <c r="F44" s="5"/>
      <c r="G44" s="5"/>
      <c r="H44" s="2"/>
      <c r="I44" s="5"/>
      <c r="J44" s="5"/>
      <c r="K44" s="5"/>
      <c r="L44" s="2"/>
      <c r="M44" s="2"/>
      <c r="N44" s="2"/>
      <c r="O44" s="3"/>
      <c r="P44" s="3"/>
      <c r="Q44" s="3"/>
      <c r="R44" s="3"/>
      <c r="S44" s="3"/>
    </row>
    <row r="45" spans="1:19" x14ac:dyDescent="0.25">
      <c r="A45" s="5" t="s">
        <v>1326</v>
      </c>
      <c r="B45" s="23"/>
      <c r="C45" s="5"/>
      <c r="D45" s="5"/>
      <c r="E45" s="5"/>
      <c r="F45" s="5"/>
      <c r="G45" s="5"/>
      <c r="H45" s="2"/>
      <c r="I45" s="5"/>
      <c r="J45" s="5"/>
      <c r="K45" s="5"/>
      <c r="L45" s="2"/>
      <c r="M45" s="2"/>
      <c r="N45" s="2"/>
      <c r="O45" s="3"/>
      <c r="P45" s="3"/>
      <c r="Q45" s="3"/>
      <c r="R45" s="3"/>
      <c r="S45" s="3"/>
    </row>
    <row r="46" spans="1:19" x14ac:dyDescent="0.25">
      <c r="A46" s="5" t="s">
        <v>1327</v>
      </c>
      <c r="B46" s="23"/>
      <c r="C46" s="5"/>
      <c r="D46" s="5"/>
      <c r="E46" s="5"/>
      <c r="F46" s="5"/>
      <c r="G46" s="5"/>
      <c r="H46" s="2"/>
      <c r="I46" s="5"/>
      <c r="J46" s="5"/>
      <c r="K46" s="5"/>
      <c r="L46" s="2"/>
      <c r="M46" s="2"/>
      <c r="N46" s="2"/>
      <c r="O46" s="3"/>
      <c r="P46" s="3"/>
      <c r="Q46" s="3"/>
      <c r="R46" s="3"/>
      <c r="S46" s="3"/>
    </row>
    <row r="47" spans="1:19" x14ac:dyDescent="0.25">
      <c r="A47" s="5" t="s">
        <v>1328</v>
      </c>
      <c r="B47" s="23"/>
      <c r="C47" s="5"/>
      <c r="D47" s="5"/>
      <c r="E47" s="5"/>
      <c r="F47" s="5"/>
      <c r="G47" s="5"/>
      <c r="H47" s="2"/>
      <c r="I47" s="5"/>
      <c r="J47" s="5"/>
      <c r="K47" s="5"/>
      <c r="L47" s="2"/>
      <c r="M47" s="2"/>
      <c r="N47" s="2"/>
      <c r="O47" s="3"/>
      <c r="P47" s="3"/>
      <c r="Q47" s="3"/>
      <c r="R47" s="3"/>
      <c r="S47" s="3"/>
    </row>
    <row r="48" spans="1:19" x14ac:dyDescent="0.25">
      <c r="A48" s="5" t="s">
        <v>1329</v>
      </c>
      <c r="B48" s="23"/>
      <c r="C48" s="5"/>
      <c r="D48" s="5"/>
      <c r="E48" s="5"/>
      <c r="F48" s="5"/>
      <c r="G48" s="5"/>
      <c r="H48" s="2"/>
      <c r="I48" s="5"/>
      <c r="J48" s="5"/>
      <c r="K48" s="5"/>
      <c r="L48" s="2"/>
      <c r="M48" s="2"/>
      <c r="N48" s="2"/>
      <c r="O48" s="3"/>
      <c r="P48" s="3"/>
      <c r="Q48" s="3"/>
      <c r="R48" s="3"/>
      <c r="S48" s="3"/>
    </row>
    <row r="49" spans="1:19" x14ac:dyDescent="0.25">
      <c r="A49" s="5" t="s">
        <v>1330</v>
      </c>
      <c r="B49" s="23"/>
      <c r="C49" s="5"/>
      <c r="D49" s="5"/>
      <c r="E49" s="5"/>
      <c r="F49" s="5"/>
      <c r="G49" s="5"/>
      <c r="H49" s="2"/>
      <c r="I49" s="5"/>
      <c r="J49" s="5"/>
      <c r="K49" s="5"/>
      <c r="L49" s="2"/>
      <c r="M49" s="2"/>
      <c r="N49" s="2"/>
      <c r="O49" s="3"/>
      <c r="P49" s="3"/>
      <c r="Q49" s="3"/>
      <c r="R49" s="3"/>
      <c r="S49" s="3"/>
    </row>
    <row r="50" spans="1:19" x14ac:dyDescent="0.25">
      <c r="A50" s="5" t="s">
        <v>1331</v>
      </c>
      <c r="B50" s="23"/>
      <c r="C50" s="5"/>
      <c r="D50" s="5"/>
      <c r="E50" s="5"/>
      <c r="F50" s="5"/>
      <c r="G50" s="5"/>
      <c r="H50" s="2"/>
      <c r="I50" s="5"/>
      <c r="J50" s="5"/>
      <c r="K50" s="5"/>
      <c r="L50" s="2"/>
      <c r="M50" s="2"/>
      <c r="N50" s="2"/>
      <c r="O50" s="3"/>
      <c r="P50" s="3"/>
      <c r="Q50" s="3"/>
      <c r="R50" s="3"/>
      <c r="S50" s="3"/>
    </row>
    <row r="51" spans="1:19" x14ac:dyDescent="0.25">
      <c r="A51" s="5" t="s">
        <v>1332</v>
      </c>
      <c r="B51" s="23"/>
      <c r="C51" s="5"/>
      <c r="D51" s="5"/>
      <c r="E51" s="5"/>
      <c r="F51" s="5"/>
      <c r="G51" s="5"/>
      <c r="H51" s="2"/>
      <c r="I51" s="5"/>
      <c r="J51" s="5"/>
      <c r="K51" s="5"/>
      <c r="L51" s="2"/>
      <c r="M51" s="2"/>
      <c r="N51" s="2"/>
      <c r="O51" s="3"/>
      <c r="P51" s="3"/>
      <c r="Q51" s="3"/>
      <c r="R51" s="3"/>
      <c r="S51" s="3"/>
    </row>
    <row r="52" spans="1:19" x14ac:dyDescent="0.25">
      <c r="A52" s="5" t="s">
        <v>1333</v>
      </c>
      <c r="B52" s="23"/>
      <c r="C52" s="5"/>
      <c r="D52" s="5"/>
      <c r="E52" s="5"/>
      <c r="F52" s="5"/>
      <c r="G52" s="5"/>
      <c r="H52" s="2"/>
      <c r="I52" s="5"/>
      <c r="J52" s="5"/>
      <c r="K52" s="5"/>
      <c r="L52" s="2"/>
      <c r="M52" s="2"/>
      <c r="N52" s="2"/>
      <c r="O52" s="3"/>
      <c r="P52" s="3"/>
      <c r="Q52" s="3"/>
      <c r="R52" s="3"/>
      <c r="S52" s="3"/>
    </row>
    <row r="53" spans="1:19" x14ac:dyDescent="0.25">
      <c r="A53" s="5" t="s">
        <v>1334</v>
      </c>
      <c r="B53" s="23"/>
      <c r="C53" s="5"/>
      <c r="D53" s="5"/>
      <c r="E53" s="5"/>
      <c r="F53" s="5"/>
      <c r="G53" s="5"/>
      <c r="H53" s="2"/>
      <c r="I53" s="5"/>
      <c r="J53" s="5"/>
      <c r="K53" s="5"/>
      <c r="L53" s="2"/>
      <c r="M53" s="2"/>
      <c r="N53" s="2"/>
      <c r="O53" s="3"/>
      <c r="P53" s="3"/>
      <c r="Q53" s="3"/>
      <c r="R53" s="3"/>
      <c r="S53" s="3"/>
    </row>
    <row r="54" spans="1:19" x14ac:dyDescent="0.25">
      <c r="A54" s="5" t="s">
        <v>1335</v>
      </c>
      <c r="B54" s="23"/>
      <c r="C54" s="5"/>
      <c r="D54" s="5"/>
      <c r="E54" s="5"/>
      <c r="F54" s="5"/>
      <c r="G54" s="5"/>
      <c r="H54" s="2"/>
      <c r="I54" s="5"/>
      <c r="J54" s="5"/>
      <c r="K54" s="5"/>
      <c r="L54" s="2"/>
      <c r="M54" s="2"/>
      <c r="N54" s="2"/>
      <c r="O54" s="3"/>
      <c r="P54" s="3"/>
      <c r="Q54" s="3"/>
      <c r="R54" s="3"/>
      <c r="S54" s="3"/>
    </row>
    <row r="55" spans="1:19" x14ac:dyDescent="0.25">
      <c r="A55" s="5" t="s">
        <v>1336</v>
      </c>
      <c r="B55" s="23"/>
      <c r="C55" s="5"/>
      <c r="D55" s="5"/>
      <c r="E55" s="5"/>
      <c r="F55" s="5"/>
      <c r="G55" s="5"/>
      <c r="H55" s="2"/>
      <c r="I55" s="5"/>
      <c r="J55" s="5"/>
      <c r="K55" s="5"/>
      <c r="L55" s="2"/>
      <c r="M55" s="2"/>
      <c r="N55" s="2"/>
      <c r="O55" s="3"/>
      <c r="P55" s="3"/>
      <c r="Q55" s="3"/>
      <c r="R55" s="3"/>
      <c r="S55" s="3"/>
    </row>
    <row r="56" spans="1:19" x14ac:dyDescent="0.25">
      <c r="A56" s="5" t="s">
        <v>1337</v>
      </c>
      <c r="B56" s="23"/>
      <c r="C56" s="5"/>
      <c r="D56" s="5"/>
      <c r="E56" s="5"/>
      <c r="F56" s="5"/>
      <c r="G56" s="5"/>
      <c r="H56" s="2"/>
      <c r="I56" s="5"/>
      <c r="J56" s="5"/>
      <c r="K56" s="5"/>
      <c r="L56" s="2"/>
      <c r="M56" s="2"/>
      <c r="N56" s="2"/>
      <c r="O56" s="3"/>
      <c r="P56" s="3"/>
      <c r="Q56" s="3"/>
      <c r="R56" s="3"/>
      <c r="S56" s="3"/>
    </row>
    <row r="57" spans="1:19" x14ac:dyDescent="0.25">
      <c r="A57" s="5" t="s">
        <v>1338</v>
      </c>
      <c r="B57" s="23"/>
      <c r="C57" s="5"/>
      <c r="D57" s="5"/>
      <c r="E57" s="5"/>
      <c r="F57" s="5"/>
      <c r="G57" s="5"/>
      <c r="H57" s="2"/>
      <c r="I57" s="5"/>
      <c r="J57" s="5"/>
      <c r="K57" s="5"/>
      <c r="L57" s="2"/>
      <c r="M57" s="2"/>
      <c r="N57" s="2"/>
      <c r="O57" s="3"/>
      <c r="P57" s="3"/>
      <c r="Q57" s="3"/>
      <c r="R57" s="3"/>
      <c r="S57" s="3"/>
    </row>
    <row r="58" spans="1:19" x14ac:dyDescent="0.25">
      <c r="A58" s="5" t="s">
        <v>1339</v>
      </c>
      <c r="B58" s="23"/>
      <c r="C58" s="5"/>
      <c r="D58" s="5"/>
      <c r="E58" s="5"/>
      <c r="F58" s="5"/>
      <c r="G58" s="5"/>
      <c r="H58" s="2"/>
      <c r="I58" s="5"/>
      <c r="J58" s="5"/>
      <c r="K58" s="5"/>
      <c r="L58" s="2"/>
      <c r="M58" s="2"/>
      <c r="N58" s="2"/>
      <c r="O58" s="3"/>
      <c r="P58" s="3"/>
      <c r="Q58" s="3"/>
      <c r="R58" s="3"/>
      <c r="S58" s="3"/>
    </row>
    <row r="59" spans="1:19" x14ac:dyDescent="0.25">
      <c r="A59" s="5" t="s">
        <v>1340</v>
      </c>
      <c r="B59" s="23"/>
      <c r="C59" s="5"/>
      <c r="D59" s="5"/>
      <c r="E59" s="5"/>
      <c r="F59" s="5"/>
      <c r="G59" s="5"/>
      <c r="H59" s="2"/>
      <c r="I59" s="5"/>
      <c r="J59" s="5"/>
      <c r="K59" s="5"/>
      <c r="L59" s="2"/>
      <c r="M59" s="2"/>
      <c r="N59" s="2"/>
      <c r="O59" s="3"/>
      <c r="P59" s="3"/>
      <c r="Q59" s="3"/>
      <c r="R59" s="3"/>
      <c r="S59" s="3"/>
    </row>
    <row r="60" spans="1:19" x14ac:dyDescent="0.25">
      <c r="A60" s="5" t="s">
        <v>1341</v>
      </c>
      <c r="B60" s="23"/>
      <c r="C60" s="5"/>
      <c r="D60" s="5"/>
      <c r="E60" s="5"/>
      <c r="F60" s="5"/>
      <c r="G60" s="5"/>
      <c r="H60" s="2"/>
      <c r="I60" s="5"/>
      <c r="J60" s="5"/>
      <c r="K60" s="5"/>
      <c r="L60" s="2"/>
      <c r="M60" s="2"/>
      <c r="N60" s="2"/>
      <c r="O60" s="3"/>
      <c r="P60" s="3"/>
      <c r="Q60" s="3"/>
      <c r="R60" s="3"/>
      <c r="S60" s="3"/>
    </row>
    <row r="61" spans="1:19" x14ac:dyDescent="0.25">
      <c r="A61" s="5" t="s">
        <v>1342</v>
      </c>
      <c r="B61" s="23"/>
      <c r="C61" s="5"/>
      <c r="D61" s="5"/>
      <c r="E61" s="5"/>
      <c r="F61" s="5"/>
      <c r="G61" s="5"/>
      <c r="H61" s="2"/>
      <c r="I61" s="5"/>
      <c r="J61" s="5"/>
      <c r="K61" s="5"/>
      <c r="L61" s="2"/>
      <c r="M61" s="2"/>
      <c r="N61" s="2"/>
      <c r="O61" s="3"/>
      <c r="P61" s="3"/>
      <c r="Q61" s="3"/>
      <c r="R61" s="3"/>
      <c r="S61" s="3"/>
    </row>
    <row r="62" spans="1:19" x14ac:dyDescent="0.25">
      <c r="A62" s="5" t="s">
        <v>1343</v>
      </c>
      <c r="B62" s="23"/>
      <c r="C62" s="5"/>
      <c r="D62" s="5"/>
      <c r="E62" s="5"/>
      <c r="F62" s="5"/>
      <c r="G62" s="5"/>
      <c r="H62" s="2"/>
      <c r="I62" s="5"/>
      <c r="J62" s="5"/>
      <c r="K62" s="5"/>
      <c r="L62" s="2"/>
      <c r="M62" s="2"/>
      <c r="N62" s="2"/>
      <c r="O62" s="3"/>
      <c r="P62" s="3"/>
      <c r="Q62" s="3"/>
      <c r="R62" s="3"/>
      <c r="S62" s="3"/>
    </row>
    <row r="63" spans="1:19" x14ac:dyDescent="0.25">
      <c r="A63" s="5" t="s">
        <v>1344</v>
      </c>
      <c r="B63" s="23"/>
      <c r="C63" s="5"/>
      <c r="D63" s="5"/>
      <c r="E63" s="5"/>
      <c r="F63" s="5"/>
      <c r="G63" s="5"/>
      <c r="H63" s="2"/>
      <c r="I63" s="5"/>
      <c r="J63" s="5"/>
      <c r="K63" s="5"/>
      <c r="L63" s="2"/>
      <c r="M63" s="2"/>
      <c r="N63" s="2"/>
      <c r="O63" s="3"/>
      <c r="P63" s="3"/>
      <c r="Q63" s="3"/>
      <c r="R63" s="3"/>
      <c r="S63" s="3"/>
    </row>
    <row r="64" spans="1:19" outlineLevel="1" x14ac:dyDescent="0.25">
      <c r="A64" s="5" t="s">
        <v>1345</v>
      </c>
      <c r="B64" s="23"/>
      <c r="C64" s="5"/>
      <c r="D64" s="5"/>
      <c r="E64" s="23"/>
      <c r="F64" s="23"/>
      <c r="G64" s="23"/>
      <c r="H64" s="2"/>
      <c r="I64" s="5"/>
      <c r="J64" s="5"/>
      <c r="K64" s="5"/>
      <c r="L64" s="2"/>
      <c r="M64" s="2"/>
      <c r="N64" s="2"/>
      <c r="O64" s="3"/>
      <c r="P64" s="3"/>
      <c r="Q64" s="3"/>
      <c r="R64" s="3"/>
      <c r="S64" s="3"/>
    </row>
    <row r="65" spans="1:19" outlineLevel="1" x14ac:dyDescent="0.25">
      <c r="A65" s="5" t="s">
        <v>1346</v>
      </c>
      <c r="B65" s="23"/>
      <c r="C65" s="5"/>
      <c r="D65" s="5"/>
      <c r="E65" s="23"/>
      <c r="F65" s="23"/>
      <c r="G65" s="23"/>
      <c r="H65" s="2"/>
      <c r="I65" s="5"/>
      <c r="J65" s="5"/>
      <c r="K65" s="5"/>
      <c r="L65" s="2"/>
      <c r="M65" s="2"/>
      <c r="N65" s="2"/>
      <c r="O65" s="3"/>
      <c r="P65" s="3"/>
      <c r="Q65" s="3"/>
      <c r="R65" s="3"/>
      <c r="S65" s="3"/>
    </row>
    <row r="66" spans="1:19" outlineLevel="1" x14ac:dyDescent="0.25">
      <c r="A66" s="5" t="s">
        <v>1347</v>
      </c>
      <c r="B66" s="23"/>
      <c r="C66" s="5"/>
      <c r="D66" s="5"/>
      <c r="E66" s="23"/>
      <c r="F66" s="23"/>
      <c r="G66" s="23"/>
      <c r="H66" s="2"/>
      <c r="I66" s="5"/>
      <c r="J66" s="5"/>
      <c r="K66" s="5"/>
      <c r="L66" s="2"/>
      <c r="M66" s="2"/>
      <c r="N66" s="2"/>
      <c r="O66" s="3"/>
      <c r="P66" s="3"/>
      <c r="Q66" s="3"/>
      <c r="R66" s="3"/>
      <c r="S66" s="3"/>
    </row>
    <row r="67" spans="1:19" outlineLevel="1" x14ac:dyDescent="0.25">
      <c r="A67" s="5" t="s">
        <v>1348</v>
      </c>
      <c r="B67" s="23"/>
      <c r="C67" s="5"/>
      <c r="D67" s="5"/>
      <c r="E67" s="23"/>
      <c r="F67" s="23"/>
      <c r="G67" s="23"/>
      <c r="H67" s="2"/>
      <c r="I67" s="5"/>
      <c r="J67" s="5"/>
      <c r="K67" s="5"/>
      <c r="L67" s="2"/>
      <c r="M67" s="2"/>
      <c r="N67" s="2"/>
      <c r="O67" s="3"/>
      <c r="P67" s="3"/>
      <c r="Q67" s="3"/>
      <c r="R67" s="3"/>
      <c r="S67" s="3"/>
    </row>
    <row r="68" spans="1:19" outlineLevel="1" x14ac:dyDescent="0.25">
      <c r="A68" s="5" t="s">
        <v>1349</v>
      </c>
      <c r="B68" s="23"/>
      <c r="C68" s="5"/>
      <c r="D68" s="5"/>
      <c r="E68" s="23"/>
      <c r="F68" s="23"/>
      <c r="G68" s="23"/>
      <c r="H68" s="2"/>
      <c r="I68" s="5"/>
      <c r="J68" s="5"/>
      <c r="K68" s="5"/>
      <c r="L68" s="2"/>
      <c r="M68" s="2"/>
      <c r="N68" s="2"/>
      <c r="O68" s="3"/>
      <c r="P68" s="3"/>
      <c r="Q68" s="3"/>
      <c r="R68" s="3"/>
      <c r="S68" s="3"/>
    </row>
    <row r="69" spans="1:19" outlineLevel="1" x14ac:dyDescent="0.25">
      <c r="A69" s="5" t="s">
        <v>1350</v>
      </c>
      <c r="B69" s="23"/>
      <c r="C69" s="5"/>
      <c r="D69" s="5"/>
      <c r="E69" s="23"/>
      <c r="F69" s="23"/>
      <c r="G69" s="23"/>
      <c r="H69" s="2"/>
      <c r="I69" s="5"/>
      <c r="J69" s="5"/>
      <c r="K69" s="5"/>
      <c r="L69" s="2"/>
      <c r="M69" s="2"/>
      <c r="N69" s="2"/>
      <c r="O69" s="3"/>
      <c r="P69" s="3"/>
      <c r="Q69" s="3"/>
      <c r="R69" s="3"/>
      <c r="S69" s="3"/>
    </row>
    <row r="70" spans="1:19" outlineLevel="1" x14ac:dyDescent="0.25">
      <c r="A70" s="5" t="s">
        <v>1351</v>
      </c>
      <c r="B70" s="23"/>
      <c r="C70" s="5"/>
      <c r="D70" s="5"/>
      <c r="E70" s="23"/>
      <c r="F70" s="23"/>
      <c r="G70" s="23"/>
      <c r="H70" s="2"/>
      <c r="I70" s="5"/>
      <c r="J70" s="5"/>
      <c r="K70" s="5"/>
      <c r="L70" s="2"/>
      <c r="M70" s="2"/>
      <c r="N70" s="2"/>
      <c r="O70" s="3"/>
      <c r="P70" s="3"/>
      <c r="Q70" s="3"/>
      <c r="R70" s="3"/>
      <c r="S70" s="3"/>
    </row>
    <row r="71" spans="1:19" outlineLevel="1" x14ac:dyDescent="0.25">
      <c r="A71" s="5" t="s">
        <v>1352</v>
      </c>
      <c r="B71" s="23"/>
      <c r="C71" s="5"/>
      <c r="D71" s="5"/>
      <c r="E71" s="23"/>
      <c r="F71" s="23"/>
      <c r="G71" s="23"/>
      <c r="H71" s="2"/>
      <c r="I71" s="5"/>
      <c r="J71" s="5"/>
      <c r="K71" s="5"/>
      <c r="L71" s="2"/>
      <c r="M71" s="2"/>
      <c r="N71" s="2"/>
      <c r="O71" s="3"/>
      <c r="P71" s="3"/>
      <c r="Q71" s="3"/>
      <c r="R71" s="3"/>
      <c r="S71" s="3"/>
    </row>
    <row r="72" spans="1:19" outlineLevel="1" x14ac:dyDescent="0.25">
      <c r="A72" s="5" t="s">
        <v>1353</v>
      </c>
      <c r="B72" s="23"/>
      <c r="C72" s="5"/>
      <c r="D72" s="5"/>
      <c r="E72" s="23"/>
      <c r="F72" s="23"/>
      <c r="G72" s="23"/>
      <c r="H72" s="2"/>
      <c r="I72" s="5"/>
      <c r="J72" s="5"/>
      <c r="K72" s="5"/>
      <c r="L72" s="2"/>
      <c r="M72" s="2"/>
      <c r="N72" s="2"/>
      <c r="O72" s="3"/>
      <c r="P72" s="3"/>
      <c r="Q72" s="3"/>
      <c r="R72" s="3"/>
      <c r="S72" s="3"/>
    </row>
    <row r="73" spans="1:19" outlineLevel="1" x14ac:dyDescent="0.25">
      <c r="A73" s="5" t="s">
        <v>1354</v>
      </c>
      <c r="B73" s="23"/>
      <c r="C73" s="5"/>
      <c r="D73" s="5"/>
      <c r="E73" s="23"/>
      <c r="F73" s="23"/>
      <c r="G73" s="23"/>
      <c r="H73" s="2"/>
      <c r="I73" s="5"/>
      <c r="J73" s="5"/>
      <c r="K73" s="5"/>
      <c r="L73" s="2"/>
      <c r="M73" s="2"/>
      <c r="N73" s="2"/>
      <c r="O73" s="3"/>
      <c r="P73" s="3"/>
      <c r="Q73" s="3"/>
      <c r="R73" s="3"/>
      <c r="S73" s="3"/>
    </row>
    <row r="74" spans="1:19" outlineLevel="1" x14ac:dyDescent="0.25">
      <c r="A74" s="5" t="s">
        <v>1355</v>
      </c>
      <c r="B74" s="23"/>
      <c r="C74" s="5"/>
      <c r="D74" s="5"/>
      <c r="E74" s="23"/>
      <c r="F74" s="23"/>
      <c r="G74" s="23"/>
      <c r="H74" s="2"/>
      <c r="I74" s="5"/>
      <c r="J74" s="5"/>
      <c r="K74" s="5"/>
      <c r="L74" s="2"/>
      <c r="M74" s="2"/>
      <c r="N74" s="2"/>
      <c r="O74" s="3"/>
      <c r="P74" s="3"/>
      <c r="Q74" s="3"/>
      <c r="R74" s="3"/>
      <c r="S74" s="3"/>
    </row>
    <row r="75" spans="1:19" outlineLevel="1" x14ac:dyDescent="0.25">
      <c r="A75" s="5" t="s">
        <v>1356</v>
      </c>
      <c r="B75" s="23"/>
      <c r="C75" s="5"/>
      <c r="D75" s="5"/>
      <c r="E75" s="23"/>
      <c r="F75" s="23"/>
      <c r="G75" s="23"/>
      <c r="H75" s="2"/>
      <c r="I75" s="5"/>
      <c r="J75" s="5"/>
      <c r="K75" s="5"/>
      <c r="L75" s="2"/>
      <c r="M75" s="2"/>
      <c r="N75" s="2"/>
      <c r="O75" s="3"/>
      <c r="P75" s="3"/>
      <c r="Q75" s="3"/>
      <c r="R75" s="3"/>
      <c r="S75" s="3"/>
    </row>
    <row r="76" spans="1:19" outlineLevel="1" x14ac:dyDescent="0.25">
      <c r="A76" s="5" t="s">
        <v>1357</v>
      </c>
      <c r="B76" s="23"/>
      <c r="C76" s="5"/>
      <c r="D76" s="5"/>
      <c r="E76" s="23"/>
      <c r="F76" s="23"/>
      <c r="G76" s="23"/>
      <c r="H76" s="2"/>
      <c r="I76" s="5"/>
      <c r="J76" s="5"/>
      <c r="K76" s="5"/>
      <c r="L76" s="2"/>
      <c r="M76" s="2"/>
      <c r="N76" s="2"/>
      <c r="O76" s="3"/>
      <c r="P76" s="3"/>
      <c r="Q76" s="3"/>
      <c r="R76" s="3"/>
      <c r="S76" s="3"/>
    </row>
    <row r="77" spans="1:19" ht="18.75" x14ac:dyDescent="0.25">
      <c r="A77" s="18"/>
      <c r="B77" s="17" t="s">
        <v>1281</v>
      </c>
      <c r="C77" s="18"/>
      <c r="D77" s="18"/>
      <c r="E77" s="18"/>
      <c r="F77" s="18"/>
      <c r="G77" s="18"/>
      <c r="H77" s="2"/>
      <c r="I77" s="5"/>
      <c r="J77" s="5"/>
      <c r="K77" s="5"/>
      <c r="L77" s="5"/>
      <c r="M77" s="5"/>
      <c r="N77" s="2"/>
      <c r="O77" s="3"/>
      <c r="P77" s="3"/>
      <c r="Q77" s="3"/>
      <c r="R77" s="3"/>
      <c r="S77" s="3"/>
    </row>
    <row r="78" spans="1:19" x14ac:dyDescent="0.25">
      <c r="A78" s="142"/>
      <c r="B78" s="143" t="s">
        <v>1358</v>
      </c>
      <c r="C78" s="142" t="s">
        <v>1359</v>
      </c>
      <c r="D78" s="142"/>
      <c r="E78" s="145"/>
      <c r="F78" s="145"/>
      <c r="G78" s="145"/>
      <c r="H78" s="3"/>
      <c r="I78" s="3"/>
      <c r="J78" s="3"/>
      <c r="K78" s="3"/>
      <c r="L78" s="3"/>
      <c r="M78" s="3"/>
      <c r="N78" s="3"/>
      <c r="O78" s="3"/>
      <c r="P78" s="3"/>
      <c r="Q78" s="3"/>
      <c r="R78" s="3"/>
      <c r="S78" s="3"/>
    </row>
    <row r="79" spans="1:19" x14ac:dyDescent="0.25">
      <c r="A79" s="5" t="s">
        <v>1360</v>
      </c>
      <c r="B79" s="5" t="s">
        <v>1963</v>
      </c>
      <c r="C79" s="159">
        <v>5.9446601914688699</v>
      </c>
      <c r="D79" s="5"/>
      <c r="E79" s="5"/>
      <c r="F79" s="5"/>
      <c r="G79" s="5"/>
      <c r="H79" s="2"/>
      <c r="I79" s="5"/>
      <c r="J79" s="5"/>
      <c r="K79" s="5"/>
      <c r="L79" s="5"/>
      <c r="M79" s="5"/>
      <c r="N79" s="2"/>
      <c r="O79" s="3"/>
      <c r="P79" s="3"/>
      <c r="Q79" s="3"/>
      <c r="R79" s="3"/>
      <c r="S79" s="3"/>
    </row>
    <row r="80" spans="1:19" x14ac:dyDescent="0.25">
      <c r="A80" s="5" t="s">
        <v>1361</v>
      </c>
      <c r="B80" s="5" t="s">
        <v>1964</v>
      </c>
      <c r="C80" s="159">
        <v>16.115239112626124</v>
      </c>
      <c r="D80" s="5"/>
      <c r="E80" s="5"/>
      <c r="F80" s="5"/>
      <c r="G80" s="5"/>
      <c r="H80" s="2"/>
      <c r="I80" s="5"/>
      <c r="J80" s="5"/>
      <c r="K80" s="5"/>
      <c r="L80" s="5"/>
      <c r="M80" s="5"/>
      <c r="N80" s="2"/>
      <c r="O80" s="3"/>
      <c r="P80" s="3"/>
      <c r="Q80" s="3"/>
      <c r="R80" s="3"/>
      <c r="S80" s="3"/>
    </row>
    <row r="81" spans="1:19" outlineLevel="1" x14ac:dyDescent="0.25">
      <c r="A81" s="5" t="s">
        <v>1362</v>
      </c>
      <c r="B81" s="5"/>
      <c r="C81" s="5"/>
      <c r="D81" s="5"/>
      <c r="E81" s="5"/>
      <c r="F81" s="5"/>
      <c r="G81" s="5"/>
      <c r="H81" s="2"/>
      <c r="I81" s="5"/>
      <c r="J81" s="5"/>
      <c r="K81" s="5"/>
      <c r="L81" s="5"/>
      <c r="M81" s="5"/>
      <c r="N81" s="2"/>
      <c r="O81" s="3"/>
      <c r="P81" s="3"/>
      <c r="Q81" s="3"/>
      <c r="R81" s="3"/>
      <c r="S81" s="3"/>
    </row>
    <row r="82" spans="1:19" outlineLevel="1" x14ac:dyDescent="0.25">
      <c r="A82" s="5" t="s">
        <v>1363</v>
      </c>
      <c r="B82" s="5"/>
      <c r="C82" s="5"/>
      <c r="D82" s="5"/>
      <c r="E82" s="5"/>
      <c r="F82" s="5"/>
      <c r="G82" s="5"/>
      <c r="H82" s="2"/>
      <c r="I82" s="5"/>
      <c r="J82" s="5"/>
      <c r="K82" s="5"/>
      <c r="L82" s="5"/>
      <c r="M82" s="5"/>
      <c r="N82" s="2"/>
      <c r="O82" s="3"/>
      <c r="P82" s="3"/>
      <c r="Q82" s="3"/>
      <c r="R82" s="3"/>
      <c r="S82" s="3"/>
    </row>
    <row r="83" spans="1:19" outlineLevel="1" x14ac:dyDescent="0.25">
      <c r="A83" s="5" t="s">
        <v>1364</v>
      </c>
      <c r="B83" s="5"/>
      <c r="C83" s="5"/>
      <c r="D83" s="5"/>
      <c r="E83" s="5"/>
      <c r="F83" s="5"/>
      <c r="G83" s="5"/>
      <c r="H83" s="2"/>
      <c r="I83" s="5"/>
      <c r="J83" s="5"/>
      <c r="K83" s="5"/>
      <c r="L83" s="5"/>
      <c r="M83" s="5"/>
      <c r="N83" s="2"/>
      <c r="O83" s="3"/>
      <c r="P83" s="3"/>
      <c r="Q83" s="3"/>
      <c r="R83" s="3"/>
      <c r="S83" s="3"/>
    </row>
    <row r="84" spans="1:19" outlineLevel="1" x14ac:dyDescent="0.25">
      <c r="A84" s="5" t="s">
        <v>1365</v>
      </c>
      <c r="B84" s="5"/>
      <c r="C84" s="5"/>
      <c r="D84" s="5"/>
      <c r="E84" s="5"/>
      <c r="F84" s="5"/>
      <c r="G84" s="5"/>
      <c r="H84" s="2"/>
      <c r="I84" s="5"/>
      <c r="J84" s="5"/>
      <c r="K84" s="5"/>
      <c r="L84" s="5"/>
      <c r="M84" s="5"/>
      <c r="N84" s="2"/>
      <c r="O84" s="3"/>
      <c r="P84" s="3"/>
      <c r="Q84" s="3"/>
      <c r="R84" s="3"/>
      <c r="S84" s="3"/>
    </row>
    <row r="85" spans="1:19" x14ac:dyDescent="0.25">
      <c r="A85" s="142"/>
      <c r="B85" s="143" t="s">
        <v>1366</v>
      </c>
      <c r="C85" s="143" t="s">
        <v>544</v>
      </c>
      <c r="D85" s="143" t="s">
        <v>545</v>
      </c>
      <c r="E85" s="143" t="s">
        <v>1367</v>
      </c>
      <c r="F85" s="143" t="s">
        <v>1368</v>
      </c>
      <c r="G85" s="143" t="s">
        <v>1965</v>
      </c>
      <c r="H85" s="2"/>
      <c r="I85" s="5"/>
      <c r="J85" s="5"/>
      <c r="K85" s="5"/>
      <c r="L85" s="5"/>
      <c r="M85" s="5"/>
      <c r="N85" s="2"/>
      <c r="O85" s="3"/>
      <c r="P85" s="3"/>
      <c r="Q85" s="3"/>
      <c r="R85" s="3"/>
      <c r="S85" s="3"/>
    </row>
    <row r="86" spans="1:19" x14ac:dyDescent="0.25">
      <c r="A86" s="5" t="s">
        <v>1369</v>
      </c>
      <c r="B86" s="5" t="s">
        <v>1370</v>
      </c>
      <c r="C86" s="5" t="s">
        <v>1274</v>
      </c>
      <c r="D86" s="5" t="s">
        <v>1274</v>
      </c>
      <c r="E86" s="5" t="s">
        <v>1274</v>
      </c>
      <c r="F86" s="5" t="s">
        <v>1274</v>
      </c>
      <c r="G86" s="5" t="s">
        <v>1274</v>
      </c>
      <c r="H86" s="2"/>
      <c r="I86" s="5"/>
      <c r="J86" s="5"/>
      <c r="K86" s="5"/>
      <c r="L86" s="5"/>
      <c r="M86" s="5"/>
      <c r="N86" s="2"/>
      <c r="O86" s="3"/>
      <c r="P86" s="3"/>
      <c r="Q86" s="3"/>
      <c r="R86" s="3"/>
      <c r="S86" s="3"/>
    </row>
    <row r="87" spans="1:19" x14ac:dyDescent="0.25">
      <c r="A87" s="5" t="s">
        <v>1371</v>
      </c>
      <c r="B87" s="5" t="s">
        <v>1372</v>
      </c>
      <c r="C87" s="5" t="s">
        <v>1274</v>
      </c>
      <c r="D87" s="5" t="s">
        <v>1274</v>
      </c>
      <c r="E87" s="5" t="s">
        <v>1274</v>
      </c>
      <c r="F87" s="5" t="s">
        <v>1274</v>
      </c>
      <c r="G87" s="5" t="s">
        <v>1274</v>
      </c>
      <c r="H87" s="2"/>
      <c r="I87" s="5"/>
      <c r="J87" s="5"/>
      <c r="K87" s="5"/>
      <c r="L87" s="5"/>
      <c r="M87" s="5"/>
      <c r="N87" s="2"/>
      <c r="O87" s="3"/>
      <c r="P87" s="3"/>
      <c r="Q87" s="3"/>
      <c r="R87" s="3"/>
      <c r="S87" s="3"/>
    </row>
    <row r="88" spans="1:19" x14ac:dyDescent="0.25">
      <c r="A88" s="5" t="s">
        <v>1373</v>
      </c>
      <c r="B88" s="5" t="s">
        <v>1374</v>
      </c>
      <c r="C88" s="5" t="s">
        <v>1274</v>
      </c>
      <c r="D88" s="5" t="s">
        <v>1274</v>
      </c>
      <c r="E88" s="5" t="s">
        <v>1274</v>
      </c>
      <c r="F88" s="5" t="s">
        <v>1274</v>
      </c>
      <c r="G88" s="5" t="s">
        <v>1274</v>
      </c>
      <c r="H88" s="2"/>
      <c r="I88" s="5"/>
      <c r="J88" s="5"/>
      <c r="K88" s="5"/>
      <c r="L88" s="5"/>
      <c r="M88" s="5"/>
      <c r="N88" s="2"/>
      <c r="O88" s="3"/>
      <c r="P88" s="3"/>
      <c r="Q88" s="3"/>
      <c r="R88" s="3"/>
      <c r="S88" s="3"/>
    </row>
    <row r="89" spans="1:19" x14ac:dyDescent="0.25">
      <c r="A89" s="5" t="s">
        <v>1375</v>
      </c>
      <c r="B89" s="5" t="s">
        <v>1376</v>
      </c>
      <c r="C89" s="5" t="s">
        <v>1274</v>
      </c>
      <c r="D89" s="5" t="s">
        <v>1274</v>
      </c>
      <c r="E89" s="5" t="s">
        <v>1274</v>
      </c>
      <c r="F89" s="5" t="s">
        <v>1274</v>
      </c>
      <c r="G89" s="5" t="s">
        <v>1274</v>
      </c>
      <c r="H89" s="2"/>
      <c r="I89" s="5"/>
      <c r="J89" s="5"/>
      <c r="K89" s="5"/>
      <c r="L89" s="5"/>
      <c r="M89" s="5"/>
      <c r="N89" s="2"/>
      <c r="O89" s="3"/>
      <c r="P89" s="3"/>
      <c r="Q89" s="3"/>
      <c r="R89" s="3"/>
      <c r="S89" s="3"/>
    </row>
    <row r="90" spans="1:19" x14ac:dyDescent="0.25">
      <c r="A90" s="5" t="s">
        <v>1377</v>
      </c>
      <c r="B90" s="5" t="s">
        <v>1378</v>
      </c>
      <c r="C90" s="5" t="s">
        <v>1274</v>
      </c>
      <c r="D90" s="5" t="s">
        <v>1274</v>
      </c>
      <c r="E90" s="5" t="s">
        <v>1274</v>
      </c>
      <c r="F90" s="5" t="s">
        <v>1274</v>
      </c>
      <c r="G90" s="5" t="s">
        <v>1274</v>
      </c>
      <c r="H90" s="2"/>
      <c r="I90" s="5"/>
      <c r="J90" s="5"/>
      <c r="K90" s="5"/>
      <c r="L90" s="5"/>
      <c r="M90" s="5"/>
      <c r="N90" s="2"/>
      <c r="O90" s="3"/>
      <c r="P90" s="3"/>
      <c r="Q90" s="3"/>
      <c r="R90" s="3"/>
      <c r="S90" s="3"/>
    </row>
    <row r="91" spans="1:19" outlineLevel="1" x14ac:dyDescent="0.25">
      <c r="A91" s="5" t="s">
        <v>1379</v>
      </c>
      <c r="B91" s="5"/>
      <c r="C91" s="5"/>
      <c r="D91" s="5"/>
      <c r="E91" s="5"/>
      <c r="F91" s="5"/>
      <c r="G91" s="5"/>
      <c r="H91" s="2"/>
      <c r="I91" s="5"/>
      <c r="J91" s="5"/>
      <c r="K91" s="5"/>
      <c r="L91" s="5"/>
      <c r="M91" s="5"/>
      <c r="N91" s="2"/>
      <c r="O91" s="3"/>
      <c r="P91" s="3"/>
      <c r="Q91" s="3"/>
      <c r="R91" s="3"/>
      <c r="S91" s="3"/>
    </row>
    <row r="92" spans="1:19" outlineLevel="1" x14ac:dyDescent="0.25">
      <c r="A92" s="5" t="s">
        <v>1380</v>
      </c>
      <c r="B92" s="5"/>
      <c r="D92" s="5"/>
      <c r="E92" s="5"/>
      <c r="F92" s="5"/>
      <c r="G92" s="5"/>
      <c r="H92" s="5"/>
      <c r="I92" s="5"/>
      <c r="J92" s="5"/>
      <c r="K92" s="5"/>
      <c r="L92" s="5"/>
      <c r="M92" s="5"/>
      <c r="N92" s="2"/>
      <c r="O92" s="3"/>
      <c r="P92" s="3"/>
      <c r="Q92" s="3"/>
      <c r="R92" s="3"/>
      <c r="S92" s="3"/>
    </row>
    <row r="93" spans="1:19" outlineLevel="1" x14ac:dyDescent="0.25">
      <c r="A93" s="5" t="s">
        <v>1381</v>
      </c>
      <c r="B93" s="5"/>
      <c r="C93" s="5"/>
      <c r="D93" s="5"/>
      <c r="E93" s="5"/>
      <c r="F93" s="5"/>
      <c r="G93" s="5"/>
      <c r="H93" s="2"/>
      <c r="I93" s="5"/>
      <c r="J93" s="5"/>
      <c r="K93" s="5"/>
      <c r="L93" s="5"/>
      <c r="M93" s="5"/>
      <c r="N93" s="2"/>
      <c r="O93" s="3"/>
      <c r="P93" s="3"/>
      <c r="Q93" s="3"/>
      <c r="R93" s="3"/>
      <c r="S93" s="3"/>
    </row>
    <row r="94" spans="1:19" outlineLevel="1" x14ac:dyDescent="0.25">
      <c r="A94" s="5" t="s">
        <v>1382</v>
      </c>
      <c r="B94" s="5"/>
      <c r="C94" s="5"/>
      <c r="D94" s="5"/>
      <c r="E94" s="5"/>
      <c r="F94" s="5"/>
      <c r="G94" s="5"/>
      <c r="H94" s="2"/>
      <c r="I94" s="5"/>
      <c r="J94" s="5"/>
      <c r="K94" s="5"/>
      <c r="L94" s="5"/>
      <c r="M94" s="5"/>
      <c r="N94" s="2"/>
      <c r="O94" s="3"/>
      <c r="P94" s="3"/>
      <c r="Q94" s="3"/>
      <c r="R94" s="3"/>
      <c r="S94" s="3"/>
    </row>
    <row r="95" spans="1:19" x14ac:dyDescent="0.25">
      <c r="A95" s="5"/>
      <c r="B95" s="5"/>
      <c r="C95" s="5"/>
      <c r="D95" s="5"/>
      <c r="E95" s="5"/>
      <c r="F95" s="5"/>
      <c r="G95" s="5"/>
      <c r="H95" s="2"/>
      <c r="I95" s="5"/>
      <c r="J95" s="5"/>
      <c r="K95" s="5"/>
      <c r="L95" s="5"/>
      <c r="M95" s="5"/>
      <c r="N95" s="2"/>
      <c r="O95" s="3"/>
      <c r="P95" s="3"/>
      <c r="Q95" s="3"/>
      <c r="R95" s="3"/>
      <c r="S95" s="3"/>
    </row>
    <row r="96" spans="1:19" x14ac:dyDescent="0.25">
      <c r="A96" s="5"/>
      <c r="B96" s="5"/>
      <c r="C96" s="5"/>
      <c r="D96" s="5"/>
      <c r="E96" s="5"/>
      <c r="F96" s="5"/>
      <c r="G96" s="5"/>
      <c r="H96" s="2"/>
      <c r="I96" s="5"/>
      <c r="J96" s="5"/>
      <c r="K96" s="5"/>
      <c r="L96" s="5"/>
      <c r="M96" s="5"/>
      <c r="N96" s="2"/>
      <c r="O96" s="3"/>
      <c r="P96" s="3"/>
      <c r="Q96" s="3"/>
      <c r="R96" s="3"/>
      <c r="S96" s="3"/>
    </row>
    <row r="97" spans="1:19" x14ac:dyDescent="0.25">
      <c r="A97" s="5"/>
      <c r="B97" s="5"/>
      <c r="C97" s="5"/>
      <c r="D97" s="5"/>
      <c r="E97" s="5"/>
      <c r="F97" s="5"/>
      <c r="G97" s="5"/>
      <c r="H97" s="2"/>
      <c r="I97" s="5"/>
      <c r="J97" s="5"/>
      <c r="K97" s="5"/>
      <c r="L97" s="5"/>
      <c r="M97" s="5"/>
      <c r="N97" s="2"/>
      <c r="O97" s="3"/>
      <c r="P97" s="3"/>
      <c r="Q97" s="3"/>
      <c r="R97" s="3"/>
      <c r="S97" s="3"/>
    </row>
  </sheetData>
  <protectedRanges>
    <protectedRange sqref="C4 B81:B84 B91:B94 C79:C84 H92 C93:C94 C27 D36 C30:C32 B39:E76 C14:D25 D26 D29:D33 C86:C91 D86:G94" name="Optional ECBECAIs"/>
  </protectedRanges>
  <mergeCells count="1">
    <mergeCell ref="A1:B1"/>
  </mergeCells>
  <hyperlinks>
    <hyperlink ref="B8" location="'E. Optional ECB-ECAIs data'!B33" display="2.  Additional information on the swaps"/>
    <hyperlink ref="B7" location="'E. Optional ECB-ECAIs data'!B12" display="1. Additional information on the programme"/>
    <hyperlink ref="B9" location="'E. Optional ECB-ECAIs data'!B73" display="3.  Additional information on the asset distribution"/>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12">
    <tabColor theme="4" tint="-0.499984740745262"/>
  </sheetPr>
  <dimension ref="A1:I640"/>
  <sheetViews>
    <sheetView zoomScale="90" zoomScaleNormal="90" workbookViewId="0">
      <selection sqref="A1:B1"/>
    </sheetView>
  </sheetViews>
  <sheetFormatPr defaultRowHeight="15" x14ac:dyDescent="0.25"/>
  <cols>
    <col min="1" max="1" width="14.85546875" style="328" customWidth="1"/>
    <col min="2" max="2" width="64.85546875" style="328" customWidth="1"/>
    <col min="3" max="7" width="41" style="328" customWidth="1"/>
    <col min="8" max="16384" width="9.140625" style="328"/>
  </cols>
  <sheetData>
    <row r="1" spans="1:7" ht="24" customHeight="1" x14ac:dyDescent="0.25">
      <c r="A1" s="346"/>
      <c r="B1" s="346"/>
    </row>
    <row r="2" spans="1:7" ht="31.5" x14ac:dyDescent="0.25">
      <c r="A2" s="215" t="s">
        <v>1966</v>
      </c>
      <c r="B2" s="215"/>
      <c r="C2" s="128"/>
      <c r="D2" s="128"/>
      <c r="E2" s="128"/>
      <c r="F2" s="216" t="s">
        <v>2756</v>
      </c>
      <c r="G2" s="229"/>
    </row>
    <row r="3" spans="1:7" ht="15.75" thickBot="1" x14ac:dyDescent="0.3">
      <c r="A3" s="128"/>
      <c r="B3" s="255"/>
      <c r="C3" s="255"/>
      <c r="D3" s="128"/>
      <c r="E3" s="128"/>
      <c r="F3" s="128"/>
      <c r="G3" s="128"/>
    </row>
    <row r="4" spans="1:7" ht="19.5" thickBot="1" x14ac:dyDescent="0.3">
      <c r="A4" s="218"/>
      <c r="B4" s="219" t="s">
        <v>1</v>
      </c>
      <c r="C4" s="256" t="s">
        <v>2</v>
      </c>
      <c r="D4" s="218"/>
      <c r="E4" s="218"/>
      <c r="F4" s="128"/>
      <c r="G4" s="128"/>
    </row>
    <row r="5" spans="1:7" x14ac:dyDescent="0.25">
      <c r="A5" s="205"/>
      <c r="B5" s="205"/>
      <c r="C5" s="205"/>
      <c r="D5" s="205"/>
      <c r="E5" s="205"/>
      <c r="F5" s="205"/>
      <c r="G5" s="205"/>
    </row>
    <row r="6" spans="1:7" ht="18.75" x14ac:dyDescent="0.25">
      <c r="A6" s="221"/>
      <c r="B6" s="347" t="s">
        <v>1967</v>
      </c>
      <c r="C6" s="348"/>
      <c r="D6" s="205"/>
      <c r="E6" s="112"/>
      <c r="F6" s="112"/>
      <c r="G6" s="112"/>
    </row>
    <row r="7" spans="1:7" x14ac:dyDescent="0.25">
      <c r="A7" s="257"/>
      <c r="B7" s="349" t="s">
        <v>1968</v>
      </c>
      <c r="C7" s="349"/>
      <c r="D7" s="258"/>
      <c r="E7" s="205"/>
      <c r="F7" s="205"/>
      <c r="G7" s="205"/>
    </row>
    <row r="8" spans="1:7" x14ac:dyDescent="0.25">
      <c r="A8" s="205"/>
      <c r="B8" s="350" t="s">
        <v>1969</v>
      </c>
      <c r="C8" s="351"/>
      <c r="D8" s="258"/>
      <c r="E8" s="205"/>
      <c r="F8" s="205"/>
      <c r="G8" s="205"/>
    </row>
    <row r="9" spans="1:7" x14ac:dyDescent="0.25">
      <c r="A9" s="205"/>
      <c r="B9" s="352" t="s">
        <v>1970</v>
      </c>
      <c r="C9" s="353"/>
      <c r="D9" s="258"/>
      <c r="E9" s="205"/>
      <c r="F9" s="205"/>
      <c r="G9" s="205"/>
    </row>
    <row r="10" spans="1:7" ht="15.75" thickBot="1" x14ac:dyDescent="0.3">
      <c r="A10" s="205"/>
      <c r="B10" s="354" t="s">
        <v>1971</v>
      </c>
      <c r="C10" s="355"/>
      <c r="D10" s="205"/>
      <c r="E10" s="205"/>
      <c r="F10" s="205"/>
      <c r="G10" s="205"/>
    </row>
    <row r="11" spans="1:7" x14ac:dyDescent="0.25">
      <c r="A11" s="205"/>
      <c r="B11" s="259"/>
      <c r="C11" s="260"/>
      <c r="D11" s="205"/>
      <c r="E11" s="205"/>
      <c r="F11" s="205"/>
      <c r="G11" s="205"/>
    </row>
    <row r="12" spans="1:7" x14ac:dyDescent="0.25">
      <c r="A12" s="205"/>
      <c r="B12" s="330"/>
      <c r="C12" s="205"/>
      <c r="D12" s="205"/>
      <c r="E12" s="205"/>
      <c r="F12" s="205"/>
      <c r="G12" s="205"/>
    </row>
    <row r="13" spans="1:7" x14ac:dyDescent="0.25">
      <c r="A13" s="205"/>
      <c r="B13" s="330"/>
      <c r="C13" s="205"/>
      <c r="D13" s="205"/>
      <c r="E13" s="205"/>
      <c r="F13" s="205"/>
      <c r="G13" s="205"/>
    </row>
    <row r="14" spans="1:7" ht="18.75" customHeight="1" x14ac:dyDescent="0.25">
      <c r="A14" s="329"/>
      <c r="B14" s="345" t="s">
        <v>1968</v>
      </c>
      <c r="C14" s="345"/>
      <c r="D14" s="329"/>
      <c r="E14" s="329"/>
      <c r="F14" s="329"/>
      <c r="G14" s="329"/>
    </row>
    <row r="15" spans="1:7" x14ac:dyDescent="0.25">
      <c r="A15" s="298"/>
      <c r="B15" s="298" t="s">
        <v>1972</v>
      </c>
      <c r="C15" s="298" t="s">
        <v>41</v>
      </c>
      <c r="D15" s="298" t="s">
        <v>1973</v>
      </c>
      <c r="E15" s="298"/>
      <c r="F15" s="298" t="s">
        <v>1974</v>
      </c>
      <c r="G15" s="298" t="s">
        <v>1975</v>
      </c>
    </row>
    <row r="16" spans="1:7" x14ac:dyDescent="0.25">
      <c r="A16" s="205" t="s">
        <v>1976</v>
      </c>
      <c r="B16" s="174" t="s">
        <v>1977</v>
      </c>
      <c r="C16" s="261">
        <v>417.77625887999898</v>
      </c>
      <c r="D16" s="262">
        <v>3877</v>
      </c>
      <c r="F16" s="126">
        <f>IF(OR('[2]B1. HTT Mortgage Assets'!$F$28=0,D16="[For completion]"),"",D16/'[2]B1. HTT Mortgage Assets'!$F$28)</f>
        <v>6.7173747314436205E-2</v>
      </c>
      <c r="G16" s="126">
        <f>IF(OR('[2]B1. HTT Mortgage Assets'!$F$28=0,D16="[For completion]"),"",D16/'[2]B1. HTT Mortgage Assets'!$F$28)</f>
        <v>6.7173747314436205E-2</v>
      </c>
    </row>
    <row r="17" spans="1:7" x14ac:dyDescent="0.25">
      <c r="A17" s="205" t="s">
        <v>1978</v>
      </c>
      <c r="B17" s="206" t="s">
        <v>1979</v>
      </c>
      <c r="C17" s="261">
        <v>262.07200036</v>
      </c>
      <c r="D17" s="262">
        <v>2297</v>
      </c>
      <c r="F17" s="126">
        <f>IF(OR('[2]B1. HTT Mortgage Assets'!$C$15=0,C17="[For completion]"),"",C17/'[2]B1. HTT Mortgage Assets'!$C$15)</f>
        <v>5.8655555666020286E-2</v>
      </c>
      <c r="G17" s="126">
        <f>IF(OR('[2]B1. HTT Mortgage Assets'!$F$28=0,D17="[For completion]"),"",D17/'[2]B1. HTT Mortgage Assets'!$F$28)</f>
        <v>3.9798322822094397E-2</v>
      </c>
    </row>
    <row r="18" spans="1:7" x14ac:dyDescent="0.25">
      <c r="A18" s="205" t="s">
        <v>1980</v>
      </c>
      <c r="B18" s="206" t="s">
        <v>1981</v>
      </c>
      <c r="C18" s="261"/>
      <c r="D18" s="262"/>
      <c r="F18" s="125"/>
      <c r="G18" s="125"/>
    </row>
    <row r="19" spans="1:7" x14ac:dyDescent="0.25">
      <c r="A19" s="205" t="s">
        <v>1982</v>
      </c>
      <c r="B19" s="206" t="s">
        <v>1983</v>
      </c>
      <c r="C19" s="234">
        <v>679.8482592399987</v>
      </c>
      <c r="D19" s="235">
        <v>6174</v>
      </c>
      <c r="F19" s="57"/>
      <c r="G19" s="57"/>
    </row>
    <row r="20" spans="1:7" x14ac:dyDescent="0.25">
      <c r="A20" s="206" t="s">
        <v>1984</v>
      </c>
      <c r="B20" s="263" t="s">
        <v>81</v>
      </c>
      <c r="C20" s="264"/>
      <c r="D20" s="264"/>
      <c r="F20" s="57"/>
      <c r="G20" s="114"/>
    </row>
    <row r="21" spans="1:7" x14ac:dyDescent="0.25">
      <c r="A21" s="206" t="s">
        <v>1985</v>
      </c>
      <c r="B21" s="263" t="s">
        <v>81</v>
      </c>
      <c r="C21" s="264"/>
      <c r="D21" s="264"/>
      <c r="F21" s="206"/>
      <c r="G21" s="206"/>
    </row>
    <row r="22" spans="1:7" x14ac:dyDescent="0.25">
      <c r="A22" s="206" t="s">
        <v>1986</v>
      </c>
      <c r="B22" s="263" t="s">
        <v>81</v>
      </c>
      <c r="C22" s="264"/>
      <c r="D22" s="264"/>
      <c r="F22" s="206"/>
      <c r="G22" s="206"/>
    </row>
    <row r="23" spans="1:7" x14ac:dyDescent="0.25">
      <c r="A23" s="206" t="s">
        <v>1987</v>
      </c>
      <c r="B23" s="263" t="s">
        <v>81</v>
      </c>
      <c r="C23" s="264"/>
      <c r="D23" s="264"/>
      <c r="F23" s="206"/>
      <c r="G23" s="206"/>
    </row>
    <row r="24" spans="1:7" x14ac:dyDescent="0.25">
      <c r="A24" s="206" t="s">
        <v>1988</v>
      </c>
      <c r="B24" s="263" t="s">
        <v>81</v>
      </c>
      <c r="C24" s="264"/>
      <c r="D24" s="264"/>
      <c r="F24" s="206"/>
      <c r="G24" s="206"/>
    </row>
    <row r="25" spans="1:7" ht="18.75" x14ac:dyDescent="0.25">
      <c r="A25" s="329"/>
      <c r="B25" s="345" t="s">
        <v>1969</v>
      </c>
      <c r="C25" s="345"/>
      <c r="D25" s="329"/>
      <c r="E25" s="329"/>
      <c r="F25" s="329"/>
      <c r="G25" s="329"/>
    </row>
    <row r="26" spans="1:7" x14ac:dyDescent="0.25">
      <c r="A26" s="298"/>
      <c r="B26" s="298" t="s">
        <v>1989</v>
      </c>
      <c r="C26" s="298" t="s">
        <v>41</v>
      </c>
      <c r="D26" s="298"/>
      <c r="E26" s="298"/>
      <c r="F26" s="298" t="s">
        <v>1990</v>
      </c>
      <c r="G26" s="298"/>
    </row>
    <row r="27" spans="1:7" x14ac:dyDescent="0.25">
      <c r="A27" s="205" t="s">
        <v>1991</v>
      </c>
      <c r="B27" s="205" t="s">
        <v>511</v>
      </c>
      <c r="C27" s="265">
        <v>679.8482592399987</v>
      </c>
      <c r="D27" s="123"/>
      <c r="E27" s="205"/>
      <c r="F27" s="125">
        <v>1</v>
      </c>
    </row>
    <row r="28" spans="1:7" x14ac:dyDescent="0.25">
      <c r="A28" s="205" t="s">
        <v>1992</v>
      </c>
      <c r="B28" s="205" t="s">
        <v>513</v>
      </c>
      <c r="C28" s="265"/>
      <c r="D28" s="123"/>
      <c r="E28" s="205"/>
      <c r="F28" s="125"/>
    </row>
    <row r="29" spans="1:7" x14ac:dyDescent="0.25">
      <c r="A29" s="205" t="s">
        <v>1993</v>
      </c>
      <c r="B29" s="205" t="s">
        <v>77</v>
      </c>
      <c r="C29" s="265"/>
      <c r="D29" s="123"/>
      <c r="E29" s="205"/>
      <c r="F29" s="125"/>
    </row>
    <row r="30" spans="1:7" x14ac:dyDescent="0.25">
      <c r="A30" s="205" t="s">
        <v>1994</v>
      </c>
      <c r="B30" s="266" t="s">
        <v>79</v>
      </c>
      <c r="C30" s="123">
        <v>679.8482592399987</v>
      </c>
      <c r="D30" s="205"/>
      <c r="E30" s="205"/>
      <c r="F30" s="84"/>
    </row>
    <row r="31" spans="1:7" x14ac:dyDescent="0.25">
      <c r="A31" s="205" t="s">
        <v>1995</v>
      </c>
      <c r="B31" s="230" t="s">
        <v>519</v>
      </c>
      <c r="C31" s="265"/>
      <c r="D31" s="205"/>
      <c r="E31" s="205"/>
      <c r="F31" s="125">
        <f>IF($C$30=0,"",IF(C31="[For completion]","",C31/$C$30))</f>
        <v>0</v>
      </c>
    </row>
    <row r="32" spans="1:7" x14ac:dyDescent="0.25">
      <c r="A32" s="205" t="s">
        <v>1996</v>
      </c>
      <c r="B32" s="230" t="s">
        <v>1997</v>
      </c>
      <c r="C32" s="265"/>
      <c r="D32" s="205"/>
      <c r="E32" s="205"/>
      <c r="F32" s="125">
        <f t="shared" ref="F32:F39" si="0">IF($C$30=0,"",IF(C32="[For completion]","",C32/$C$30))</f>
        <v>0</v>
      </c>
      <c r="G32" s="112"/>
    </row>
    <row r="33" spans="1:7" x14ac:dyDescent="0.25">
      <c r="A33" s="205" t="s">
        <v>1998</v>
      </c>
      <c r="B33" s="230" t="s">
        <v>1999</v>
      </c>
      <c r="C33" s="265"/>
      <c r="D33" s="205"/>
      <c r="E33" s="205"/>
      <c r="F33" s="125">
        <f>IF($C$30=0,"",IF(C33="[For completion]","",C33/$C$30))</f>
        <v>0</v>
      </c>
      <c r="G33" s="112"/>
    </row>
    <row r="34" spans="1:7" x14ac:dyDescent="0.25">
      <c r="A34" s="205" t="s">
        <v>2000</v>
      </c>
      <c r="B34" s="230" t="s">
        <v>2001</v>
      </c>
      <c r="C34" s="265"/>
      <c r="D34" s="205"/>
      <c r="E34" s="205"/>
      <c r="F34" s="125">
        <f t="shared" si="0"/>
        <v>0</v>
      </c>
      <c r="G34" s="112"/>
    </row>
    <row r="35" spans="1:7" x14ac:dyDescent="0.25">
      <c r="A35" s="205" t="s">
        <v>2002</v>
      </c>
      <c r="B35" s="230" t="s">
        <v>2003</v>
      </c>
      <c r="C35" s="265"/>
      <c r="D35" s="205"/>
      <c r="E35" s="205"/>
      <c r="F35" s="125">
        <f t="shared" si="0"/>
        <v>0</v>
      </c>
      <c r="G35" s="112"/>
    </row>
    <row r="36" spans="1:7" x14ac:dyDescent="0.25">
      <c r="A36" s="205" t="s">
        <v>2004</v>
      </c>
      <c r="B36" s="230" t="s">
        <v>2005</v>
      </c>
      <c r="C36" s="265"/>
      <c r="D36" s="205"/>
      <c r="E36" s="205"/>
      <c r="F36" s="125">
        <f t="shared" si="0"/>
        <v>0</v>
      </c>
      <c r="G36" s="112"/>
    </row>
    <row r="37" spans="1:7" x14ac:dyDescent="0.25">
      <c r="A37" s="205" t="s">
        <v>2006</v>
      </c>
      <c r="B37" s="230" t="s">
        <v>2007</v>
      </c>
      <c r="C37" s="265"/>
      <c r="D37" s="205"/>
      <c r="E37" s="205"/>
      <c r="F37" s="125">
        <f t="shared" si="0"/>
        <v>0</v>
      </c>
      <c r="G37" s="112"/>
    </row>
    <row r="38" spans="1:7" x14ac:dyDescent="0.25">
      <c r="A38" s="205" t="s">
        <v>2008</v>
      </c>
      <c r="B38" s="230" t="s">
        <v>2009</v>
      </c>
      <c r="C38" s="265"/>
      <c r="D38" s="205"/>
      <c r="E38" s="205"/>
      <c r="F38" s="125">
        <f t="shared" si="0"/>
        <v>0</v>
      </c>
      <c r="G38" s="112"/>
    </row>
    <row r="39" spans="1:7" x14ac:dyDescent="0.25">
      <c r="A39" s="205" t="s">
        <v>2010</v>
      </c>
      <c r="B39" s="230" t="s">
        <v>2011</v>
      </c>
      <c r="C39" s="265"/>
      <c r="D39" s="205"/>
      <c r="F39" s="125">
        <f t="shared" si="0"/>
        <v>0</v>
      </c>
      <c r="G39" s="112"/>
    </row>
    <row r="40" spans="1:7" x14ac:dyDescent="0.25">
      <c r="A40" s="205" t="s">
        <v>2012</v>
      </c>
      <c r="B40" s="263" t="s">
        <v>2013</v>
      </c>
      <c r="C40" s="265"/>
      <c r="D40" s="205"/>
      <c r="F40" s="206"/>
      <c r="G40" s="206"/>
    </row>
    <row r="41" spans="1:7" x14ac:dyDescent="0.25">
      <c r="A41" s="205" t="s">
        <v>2014</v>
      </c>
      <c r="B41" s="263" t="s">
        <v>81</v>
      </c>
      <c r="C41" s="267"/>
      <c r="D41" s="217"/>
      <c r="F41" s="206"/>
      <c r="G41" s="206"/>
    </row>
    <row r="42" spans="1:7" x14ac:dyDescent="0.25">
      <c r="A42" s="205" t="s">
        <v>2015</v>
      </c>
      <c r="B42" s="263" t="s">
        <v>81</v>
      </c>
      <c r="C42" s="267"/>
      <c r="D42" s="217"/>
      <c r="E42" s="217"/>
      <c r="F42" s="206"/>
      <c r="G42" s="206"/>
    </row>
    <row r="43" spans="1:7" x14ac:dyDescent="0.25">
      <c r="A43" s="205" t="s">
        <v>2016</v>
      </c>
      <c r="B43" s="263" t="s">
        <v>81</v>
      </c>
      <c r="C43" s="267"/>
      <c r="D43" s="217"/>
      <c r="E43" s="217"/>
      <c r="F43" s="206"/>
      <c r="G43" s="206"/>
    </row>
    <row r="44" spans="1:7" x14ac:dyDescent="0.25">
      <c r="A44" s="205" t="s">
        <v>2017</v>
      </c>
      <c r="B44" s="263" t="s">
        <v>81</v>
      </c>
      <c r="C44" s="267"/>
      <c r="D44" s="217"/>
      <c r="E44" s="217"/>
      <c r="F44" s="206"/>
      <c r="G44" s="206"/>
    </row>
    <row r="45" spans="1:7" x14ac:dyDescent="0.25">
      <c r="A45" s="205" t="s">
        <v>2018</v>
      </c>
      <c r="B45" s="263" t="s">
        <v>81</v>
      </c>
      <c r="C45" s="267"/>
      <c r="D45" s="217"/>
      <c r="E45" s="217"/>
      <c r="F45" s="206"/>
      <c r="G45" s="206"/>
    </row>
    <row r="46" spans="1:7" x14ac:dyDescent="0.25">
      <c r="A46" s="205" t="s">
        <v>2019</v>
      </c>
      <c r="B46" s="263" t="s">
        <v>81</v>
      </c>
      <c r="C46" s="267"/>
      <c r="D46" s="217"/>
      <c r="E46" s="217"/>
      <c r="F46" s="206"/>
      <c r="G46" s="206"/>
    </row>
    <row r="47" spans="1:7" x14ac:dyDescent="0.25">
      <c r="A47" s="205" t="s">
        <v>2020</v>
      </c>
      <c r="B47" s="263" t="s">
        <v>81</v>
      </c>
      <c r="C47" s="267"/>
      <c r="D47" s="217"/>
      <c r="E47" s="217"/>
      <c r="F47" s="206"/>
    </row>
    <row r="48" spans="1:7" x14ac:dyDescent="0.25">
      <c r="A48" s="205" t="s">
        <v>2021</v>
      </c>
      <c r="B48" s="263" t="s">
        <v>81</v>
      </c>
      <c r="C48" s="267"/>
      <c r="D48" s="217"/>
      <c r="E48" s="217"/>
      <c r="F48" s="206"/>
    </row>
    <row r="49" spans="1:7" x14ac:dyDescent="0.25">
      <c r="A49" s="298"/>
      <c r="B49" s="298" t="s">
        <v>529</v>
      </c>
      <c r="C49" s="298" t="s">
        <v>530</v>
      </c>
      <c r="D49" s="298" t="s">
        <v>531</v>
      </c>
      <c r="E49" s="298"/>
      <c r="F49" s="298" t="s">
        <v>2022</v>
      </c>
      <c r="G49" s="298"/>
    </row>
    <row r="50" spans="1:7" x14ac:dyDescent="0.25">
      <c r="A50" s="205" t="s">
        <v>2023</v>
      </c>
      <c r="B50" s="205" t="s">
        <v>2024</v>
      </c>
      <c r="C50" s="268">
        <v>6174</v>
      </c>
      <c r="D50" s="268">
        <v>0</v>
      </c>
      <c r="E50" s="205"/>
      <c r="F50" s="269">
        <v>6174</v>
      </c>
      <c r="G50" s="206"/>
    </row>
    <row r="51" spans="1:7" x14ac:dyDescent="0.25">
      <c r="A51" s="205" t="s">
        <v>2025</v>
      </c>
      <c r="B51" s="270" t="s">
        <v>536</v>
      </c>
      <c r="C51" s="271"/>
      <c r="D51" s="271"/>
      <c r="E51" s="205"/>
      <c r="F51" s="205"/>
      <c r="G51" s="206"/>
    </row>
    <row r="52" spans="1:7" x14ac:dyDescent="0.25">
      <c r="A52" s="205" t="s">
        <v>2026</v>
      </c>
      <c r="B52" s="270" t="s">
        <v>538</v>
      </c>
      <c r="C52" s="271"/>
      <c r="D52" s="271"/>
      <c r="E52" s="205"/>
      <c r="F52" s="205"/>
      <c r="G52" s="206"/>
    </row>
    <row r="53" spans="1:7" x14ac:dyDescent="0.25">
      <c r="A53" s="205" t="s">
        <v>2027</v>
      </c>
      <c r="B53" s="244"/>
      <c r="C53" s="205"/>
      <c r="D53" s="205"/>
      <c r="E53" s="205"/>
      <c r="F53" s="205"/>
      <c r="G53" s="206"/>
    </row>
    <row r="54" spans="1:7" x14ac:dyDescent="0.25">
      <c r="A54" s="205" t="s">
        <v>2028</v>
      </c>
      <c r="B54" s="244"/>
      <c r="C54" s="205"/>
      <c r="D54" s="205"/>
      <c r="E54" s="205"/>
      <c r="F54" s="205"/>
      <c r="G54" s="206"/>
    </row>
    <row r="55" spans="1:7" x14ac:dyDescent="0.25">
      <c r="A55" s="205" t="s">
        <v>2029</v>
      </c>
      <c r="B55" s="244"/>
      <c r="C55" s="205"/>
      <c r="D55" s="205"/>
      <c r="E55" s="205"/>
      <c r="F55" s="205"/>
      <c r="G55" s="206"/>
    </row>
    <row r="56" spans="1:7" x14ac:dyDescent="0.25">
      <c r="A56" s="205" t="s">
        <v>2030</v>
      </c>
      <c r="B56" s="244"/>
      <c r="C56" s="205"/>
      <c r="D56" s="205"/>
      <c r="E56" s="205"/>
      <c r="F56" s="205"/>
      <c r="G56" s="206"/>
    </row>
    <row r="57" spans="1:7" x14ac:dyDescent="0.25">
      <c r="A57" s="298"/>
      <c r="B57" s="298" t="s">
        <v>543</v>
      </c>
      <c r="C57" s="298" t="s">
        <v>544</v>
      </c>
      <c r="D57" s="298" t="s">
        <v>545</v>
      </c>
      <c r="E57" s="298"/>
      <c r="F57" s="298" t="s">
        <v>2031</v>
      </c>
      <c r="G57" s="298"/>
    </row>
    <row r="58" spans="1:7" x14ac:dyDescent="0.25">
      <c r="A58" s="205" t="s">
        <v>2032</v>
      </c>
      <c r="B58" s="205" t="s">
        <v>547</v>
      </c>
      <c r="C58" s="294">
        <v>9.7678718151365043E-3</v>
      </c>
      <c r="D58" s="294">
        <v>0</v>
      </c>
      <c r="E58" s="113"/>
      <c r="F58" s="294">
        <v>9.7678718151365043E-3</v>
      </c>
      <c r="G58" s="206"/>
    </row>
    <row r="59" spans="1:7" x14ac:dyDescent="0.25">
      <c r="A59" s="205" t="s">
        <v>2033</v>
      </c>
      <c r="B59" s="205"/>
      <c r="C59" s="84"/>
      <c r="D59" s="84"/>
      <c r="E59" s="113"/>
      <c r="F59" s="84"/>
      <c r="G59" s="206"/>
    </row>
    <row r="60" spans="1:7" x14ac:dyDescent="0.25">
      <c r="A60" s="205" t="s">
        <v>2034</v>
      </c>
      <c r="B60" s="205"/>
      <c r="C60" s="84"/>
      <c r="D60" s="84"/>
      <c r="E60" s="113"/>
      <c r="F60" s="84"/>
      <c r="G60" s="206"/>
    </row>
    <row r="61" spans="1:7" x14ac:dyDescent="0.25">
      <c r="A61" s="205" t="s">
        <v>2035</v>
      </c>
      <c r="B61" s="205"/>
      <c r="C61" s="84"/>
      <c r="D61" s="84"/>
      <c r="E61" s="113"/>
      <c r="F61" s="84"/>
      <c r="G61" s="206"/>
    </row>
    <row r="62" spans="1:7" x14ac:dyDescent="0.25">
      <c r="A62" s="205" t="s">
        <v>2036</v>
      </c>
      <c r="B62" s="205"/>
      <c r="C62" s="84"/>
      <c r="D62" s="84"/>
      <c r="E62" s="113"/>
      <c r="F62" s="84"/>
      <c r="G62" s="206"/>
    </row>
    <row r="63" spans="1:7" x14ac:dyDescent="0.25">
      <c r="A63" s="205" t="s">
        <v>2037</v>
      </c>
      <c r="B63" s="205"/>
      <c r="C63" s="84"/>
      <c r="D63" s="84"/>
      <c r="E63" s="113"/>
      <c r="F63" s="84"/>
      <c r="G63" s="206"/>
    </row>
    <row r="64" spans="1:7" x14ac:dyDescent="0.25">
      <c r="A64" s="205" t="s">
        <v>2038</v>
      </c>
      <c r="B64" s="205"/>
      <c r="C64" s="84"/>
      <c r="D64" s="84"/>
      <c r="E64" s="113"/>
      <c r="F64" s="84"/>
      <c r="G64" s="206"/>
    </row>
    <row r="65" spans="1:7" x14ac:dyDescent="0.25">
      <c r="A65" s="298"/>
      <c r="B65" s="298" t="s">
        <v>554</v>
      </c>
      <c r="C65" s="298" t="s">
        <v>544</v>
      </c>
      <c r="D65" s="298" t="s">
        <v>545</v>
      </c>
      <c r="E65" s="298"/>
      <c r="F65" s="298" t="s">
        <v>2031</v>
      </c>
      <c r="G65" s="298"/>
    </row>
    <row r="66" spans="1:7" x14ac:dyDescent="0.25">
      <c r="A66" s="205" t="s">
        <v>2039</v>
      </c>
      <c r="B66" s="238" t="s">
        <v>556</v>
      </c>
      <c r="C66" s="294">
        <v>1</v>
      </c>
      <c r="D66" s="89">
        <v>0</v>
      </c>
      <c r="E66" s="84"/>
      <c r="F66" s="89">
        <v>1</v>
      </c>
      <c r="G66" s="206"/>
    </row>
    <row r="67" spans="1:7" x14ac:dyDescent="0.25">
      <c r="A67" s="205" t="s">
        <v>2040</v>
      </c>
      <c r="B67" s="205" t="s">
        <v>558</v>
      </c>
      <c r="C67" s="84">
        <v>0</v>
      </c>
      <c r="D67" s="84">
        <v>0</v>
      </c>
      <c r="E67" s="84"/>
      <c r="F67" s="294" t="s">
        <v>13</v>
      </c>
      <c r="G67" s="206"/>
    </row>
    <row r="68" spans="1:7" x14ac:dyDescent="0.25">
      <c r="A68" s="205" t="s">
        <v>2041</v>
      </c>
      <c r="B68" s="205" t="s">
        <v>560</v>
      </c>
      <c r="C68" s="84">
        <v>0</v>
      </c>
      <c r="D68" s="84">
        <v>0</v>
      </c>
      <c r="E68" s="84"/>
      <c r="F68" s="294" t="s">
        <v>13</v>
      </c>
      <c r="G68" s="206"/>
    </row>
    <row r="69" spans="1:7" x14ac:dyDescent="0.25">
      <c r="A69" s="205" t="s">
        <v>2042</v>
      </c>
      <c r="B69" s="205" t="s">
        <v>562</v>
      </c>
      <c r="C69" s="84">
        <v>0</v>
      </c>
      <c r="D69" s="84">
        <v>0</v>
      </c>
      <c r="E69" s="84"/>
      <c r="F69" s="294" t="s">
        <v>13</v>
      </c>
      <c r="G69" s="206"/>
    </row>
    <row r="70" spans="1:7" x14ac:dyDescent="0.25">
      <c r="A70" s="205" t="s">
        <v>2043</v>
      </c>
      <c r="B70" s="205" t="s">
        <v>564</v>
      </c>
      <c r="C70" s="84">
        <v>0</v>
      </c>
      <c r="D70" s="84">
        <v>0</v>
      </c>
      <c r="E70" s="84"/>
      <c r="F70" s="294" t="s">
        <v>13</v>
      </c>
      <c r="G70" s="206"/>
    </row>
    <row r="71" spans="1:7" x14ac:dyDescent="0.25">
      <c r="A71" s="205" t="s">
        <v>2044</v>
      </c>
      <c r="B71" s="205" t="s">
        <v>566</v>
      </c>
      <c r="C71" s="84">
        <v>0</v>
      </c>
      <c r="D71" s="84">
        <v>0</v>
      </c>
      <c r="E71" s="84"/>
      <c r="F71" s="294" t="s">
        <v>13</v>
      </c>
      <c r="G71" s="206"/>
    </row>
    <row r="72" spans="1:7" x14ac:dyDescent="0.25">
      <c r="A72" s="205" t="s">
        <v>2045</v>
      </c>
      <c r="B72" s="205" t="s">
        <v>568</v>
      </c>
      <c r="C72" s="84">
        <v>0</v>
      </c>
      <c r="D72" s="84">
        <v>0</v>
      </c>
      <c r="E72" s="84"/>
      <c r="F72" s="294" t="s">
        <v>13</v>
      </c>
      <c r="G72" s="206"/>
    </row>
    <row r="73" spans="1:7" x14ac:dyDescent="0.25">
      <c r="A73" s="205" t="s">
        <v>2046</v>
      </c>
      <c r="B73" s="205" t="s">
        <v>570</v>
      </c>
      <c r="C73" s="84">
        <v>0</v>
      </c>
      <c r="D73" s="84">
        <v>0</v>
      </c>
      <c r="E73" s="84"/>
      <c r="F73" s="294" t="s">
        <v>13</v>
      </c>
      <c r="G73" s="206"/>
    </row>
    <row r="74" spans="1:7" x14ac:dyDescent="0.25">
      <c r="A74" s="205" t="s">
        <v>2047</v>
      </c>
      <c r="B74" s="205" t="s">
        <v>572</v>
      </c>
      <c r="C74" s="84">
        <v>0</v>
      </c>
      <c r="D74" s="84">
        <v>0</v>
      </c>
      <c r="E74" s="84"/>
      <c r="F74" s="294" t="s">
        <v>13</v>
      </c>
      <c r="G74" s="206"/>
    </row>
    <row r="75" spans="1:7" x14ac:dyDescent="0.25">
      <c r="A75" s="205" t="s">
        <v>2048</v>
      </c>
      <c r="B75" s="205" t="s">
        <v>574</v>
      </c>
      <c r="C75" s="84">
        <v>0</v>
      </c>
      <c r="D75" s="84">
        <v>0</v>
      </c>
      <c r="E75" s="84"/>
      <c r="F75" s="294" t="s">
        <v>13</v>
      </c>
      <c r="G75" s="206"/>
    </row>
    <row r="76" spans="1:7" x14ac:dyDescent="0.25">
      <c r="A76" s="205" t="s">
        <v>2049</v>
      </c>
      <c r="B76" s="205" t="s">
        <v>576</v>
      </c>
      <c r="C76" s="84">
        <v>0</v>
      </c>
      <c r="D76" s="84">
        <v>0</v>
      </c>
      <c r="E76" s="84"/>
      <c r="F76" s="294" t="s">
        <v>13</v>
      </c>
      <c r="G76" s="206"/>
    </row>
    <row r="77" spans="1:7" x14ac:dyDescent="0.25">
      <c r="A77" s="205" t="s">
        <v>2050</v>
      </c>
      <c r="B77" s="205" t="s">
        <v>578</v>
      </c>
      <c r="C77" s="84">
        <v>0</v>
      </c>
      <c r="D77" s="84">
        <v>0</v>
      </c>
      <c r="E77" s="84"/>
      <c r="F77" s="294" t="s">
        <v>13</v>
      </c>
      <c r="G77" s="206"/>
    </row>
    <row r="78" spans="1:7" x14ac:dyDescent="0.25">
      <c r="A78" s="205" t="s">
        <v>2051</v>
      </c>
      <c r="B78" s="205" t="s">
        <v>580</v>
      </c>
      <c r="C78" s="84">
        <v>0</v>
      </c>
      <c r="D78" s="84">
        <v>0</v>
      </c>
      <c r="E78" s="84"/>
      <c r="F78" s="294" t="s">
        <v>13</v>
      </c>
      <c r="G78" s="206"/>
    </row>
    <row r="79" spans="1:7" x14ac:dyDescent="0.25">
      <c r="A79" s="205" t="s">
        <v>2052</v>
      </c>
      <c r="B79" s="205" t="s">
        <v>582</v>
      </c>
      <c r="C79" s="84">
        <v>0</v>
      </c>
      <c r="D79" s="84">
        <v>0</v>
      </c>
      <c r="E79" s="84"/>
      <c r="F79" s="294" t="s">
        <v>13</v>
      </c>
      <c r="G79" s="206"/>
    </row>
    <row r="80" spans="1:7" x14ac:dyDescent="0.25">
      <c r="A80" s="205" t="s">
        <v>2053</v>
      </c>
      <c r="B80" s="205" t="s">
        <v>584</v>
      </c>
      <c r="C80" s="84">
        <v>0</v>
      </c>
      <c r="D80" s="84">
        <v>0</v>
      </c>
      <c r="E80" s="84"/>
      <c r="F80" s="294" t="s">
        <v>13</v>
      </c>
      <c r="G80" s="206"/>
    </row>
    <row r="81" spans="1:7" x14ac:dyDescent="0.25">
      <c r="A81" s="205" t="s">
        <v>2054</v>
      </c>
      <c r="B81" s="205" t="s">
        <v>586</v>
      </c>
      <c r="C81" s="84">
        <v>0</v>
      </c>
      <c r="D81" s="84">
        <v>0</v>
      </c>
      <c r="E81" s="84"/>
      <c r="F81" s="294" t="s">
        <v>13</v>
      </c>
      <c r="G81" s="206"/>
    </row>
    <row r="82" spans="1:7" x14ac:dyDescent="0.25">
      <c r="A82" s="205" t="s">
        <v>2055</v>
      </c>
      <c r="B82" s="205" t="s">
        <v>588</v>
      </c>
      <c r="C82" s="294">
        <v>1</v>
      </c>
      <c r="D82" s="294">
        <v>0</v>
      </c>
      <c r="E82" s="84"/>
      <c r="F82" s="294">
        <v>1</v>
      </c>
      <c r="G82" s="206"/>
    </row>
    <row r="83" spans="1:7" x14ac:dyDescent="0.25">
      <c r="A83" s="205" t="s">
        <v>2056</v>
      </c>
      <c r="B83" s="205" t="s">
        <v>590</v>
      </c>
      <c r="C83" s="84">
        <v>0</v>
      </c>
      <c r="D83" s="84">
        <v>0</v>
      </c>
      <c r="E83" s="84"/>
      <c r="F83" s="294" t="s">
        <v>13</v>
      </c>
      <c r="G83" s="206"/>
    </row>
    <row r="84" spans="1:7" x14ac:dyDescent="0.25">
      <c r="A84" s="205" t="s">
        <v>2057</v>
      </c>
      <c r="B84" s="205" t="s">
        <v>592</v>
      </c>
      <c r="C84" s="84">
        <v>0</v>
      </c>
      <c r="D84" s="84">
        <v>0</v>
      </c>
      <c r="E84" s="84"/>
      <c r="F84" s="294" t="s">
        <v>13</v>
      </c>
      <c r="G84" s="206"/>
    </row>
    <row r="85" spans="1:7" x14ac:dyDescent="0.25">
      <c r="A85" s="205" t="s">
        <v>2058</v>
      </c>
      <c r="B85" s="205" t="s">
        <v>594</v>
      </c>
      <c r="C85" s="84">
        <v>0</v>
      </c>
      <c r="D85" s="84">
        <v>0</v>
      </c>
      <c r="E85" s="84"/>
      <c r="F85" s="294" t="s">
        <v>13</v>
      </c>
      <c r="G85" s="206"/>
    </row>
    <row r="86" spans="1:7" x14ac:dyDescent="0.25">
      <c r="A86" s="205" t="s">
        <v>2059</v>
      </c>
      <c r="B86" s="205" t="s">
        <v>596</v>
      </c>
      <c r="C86" s="84">
        <v>0</v>
      </c>
      <c r="D86" s="84">
        <v>0</v>
      </c>
      <c r="E86" s="84"/>
      <c r="F86" s="294" t="s">
        <v>13</v>
      </c>
      <c r="G86" s="206"/>
    </row>
    <row r="87" spans="1:7" x14ac:dyDescent="0.25">
      <c r="A87" s="205" t="s">
        <v>2060</v>
      </c>
      <c r="B87" s="205" t="s">
        <v>598</v>
      </c>
      <c r="C87" s="84">
        <v>0</v>
      </c>
      <c r="D87" s="84">
        <v>0</v>
      </c>
      <c r="E87" s="84"/>
      <c r="F87" s="294" t="s">
        <v>13</v>
      </c>
      <c r="G87" s="206"/>
    </row>
    <row r="88" spans="1:7" x14ac:dyDescent="0.25">
      <c r="A88" s="205" t="s">
        <v>2061</v>
      </c>
      <c r="B88" s="205" t="s">
        <v>600</v>
      </c>
      <c r="C88" s="84">
        <v>0</v>
      </c>
      <c r="D88" s="84">
        <v>0</v>
      </c>
      <c r="E88" s="84"/>
      <c r="F88" s="294" t="s">
        <v>13</v>
      </c>
      <c r="G88" s="206"/>
    </row>
    <row r="89" spans="1:7" x14ac:dyDescent="0.25">
      <c r="A89" s="205" t="s">
        <v>2062</v>
      </c>
      <c r="B89" s="205" t="s">
        <v>602</v>
      </c>
      <c r="C89" s="84">
        <v>0</v>
      </c>
      <c r="D89" s="84">
        <v>0</v>
      </c>
      <c r="E89" s="84"/>
      <c r="F89" s="294" t="s">
        <v>13</v>
      </c>
      <c r="G89" s="206"/>
    </row>
    <row r="90" spans="1:7" x14ac:dyDescent="0.25">
      <c r="A90" s="205" t="s">
        <v>2063</v>
      </c>
      <c r="B90" s="205" t="s">
        <v>604</v>
      </c>
      <c r="C90" s="84">
        <v>0</v>
      </c>
      <c r="D90" s="84">
        <v>0</v>
      </c>
      <c r="E90" s="84"/>
      <c r="F90" s="294" t="s">
        <v>13</v>
      </c>
      <c r="G90" s="206"/>
    </row>
    <row r="91" spans="1:7" x14ac:dyDescent="0.25">
      <c r="A91" s="205" t="s">
        <v>2064</v>
      </c>
      <c r="B91" s="205" t="s">
        <v>606</v>
      </c>
      <c r="C91" s="84">
        <v>0</v>
      </c>
      <c r="D91" s="84">
        <v>0</v>
      </c>
      <c r="E91" s="84"/>
      <c r="F91" s="294" t="s">
        <v>13</v>
      </c>
      <c r="G91" s="206"/>
    </row>
    <row r="92" spans="1:7" x14ac:dyDescent="0.25">
      <c r="A92" s="205" t="s">
        <v>2065</v>
      </c>
      <c r="B92" s="205" t="s">
        <v>608</v>
      </c>
      <c r="C92" s="84">
        <v>0</v>
      </c>
      <c r="D92" s="84">
        <v>0</v>
      </c>
      <c r="E92" s="84"/>
      <c r="F92" s="294" t="s">
        <v>13</v>
      </c>
      <c r="G92" s="206"/>
    </row>
    <row r="93" spans="1:7" x14ac:dyDescent="0.25">
      <c r="A93" s="205" t="s">
        <v>2066</v>
      </c>
      <c r="B93" s="205" t="s">
        <v>610</v>
      </c>
      <c r="C93" s="84">
        <v>0</v>
      </c>
      <c r="D93" s="84">
        <v>0</v>
      </c>
      <c r="E93" s="84"/>
      <c r="F93" s="294" t="s">
        <v>13</v>
      </c>
      <c r="G93" s="206"/>
    </row>
    <row r="94" spans="1:7" x14ac:dyDescent="0.25">
      <c r="A94" s="205" t="s">
        <v>2067</v>
      </c>
      <c r="B94" s="238" t="s">
        <v>272</v>
      </c>
      <c r="C94" s="89">
        <f>SUM(C95:C97)</f>
        <v>0</v>
      </c>
      <c r="D94" s="89">
        <f>SUM(D95:D97)</f>
        <v>0</v>
      </c>
      <c r="E94" s="89"/>
      <c r="F94" s="89">
        <f>SUM(F95:F97)</f>
        <v>0</v>
      </c>
      <c r="G94" s="206"/>
    </row>
    <row r="95" spans="1:7" x14ac:dyDescent="0.25">
      <c r="A95" s="205" t="s">
        <v>2068</v>
      </c>
      <c r="B95" s="205" t="s">
        <v>613</v>
      </c>
      <c r="C95" s="84">
        <v>0</v>
      </c>
      <c r="D95" s="84">
        <v>0</v>
      </c>
      <c r="E95" s="84"/>
      <c r="F95" s="294" t="s">
        <v>13</v>
      </c>
      <c r="G95" s="206"/>
    </row>
    <row r="96" spans="1:7" x14ac:dyDescent="0.25">
      <c r="A96" s="205" t="s">
        <v>2069</v>
      </c>
      <c r="B96" s="205" t="s">
        <v>615</v>
      </c>
      <c r="C96" s="84">
        <v>0</v>
      </c>
      <c r="D96" s="84">
        <v>0</v>
      </c>
      <c r="E96" s="84"/>
      <c r="F96" s="294" t="s">
        <v>13</v>
      </c>
      <c r="G96" s="206"/>
    </row>
    <row r="97" spans="1:7" x14ac:dyDescent="0.25">
      <c r="A97" s="205" t="s">
        <v>2070</v>
      </c>
      <c r="B97" s="205" t="s">
        <v>617</v>
      </c>
      <c r="C97" s="84">
        <v>0</v>
      </c>
      <c r="D97" s="84">
        <v>0</v>
      </c>
      <c r="E97" s="84"/>
      <c r="F97" s="294" t="s">
        <v>13</v>
      </c>
      <c r="G97" s="206"/>
    </row>
    <row r="98" spans="1:7" x14ac:dyDescent="0.25">
      <c r="A98" s="205" t="s">
        <v>2071</v>
      </c>
      <c r="B98" s="238" t="s">
        <v>77</v>
      </c>
      <c r="C98" s="89">
        <f>SUM(C99:C109)</f>
        <v>0</v>
      </c>
      <c r="D98" s="89">
        <f>SUM(D99:D109)</f>
        <v>0</v>
      </c>
      <c r="E98" s="89"/>
      <c r="F98" s="89">
        <f>SUM(F99:F109)</f>
        <v>0</v>
      </c>
      <c r="G98" s="206"/>
    </row>
    <row r="99" spans="1:7" x14ac:dyDescent="0.25">
      <c r="A99" s="205" t="s">
        <v>2072</v>
      </c>
      <c r="B99" s="206" t="s">
        <v>274</v>
      </c>
      <c r="C99" s="84">
        <v>0</v>
      </c>
      <c r="D99" s="84">
        <v>0</v>
      </c>
      <c r="E99" s="84"/>
      <c r="F99" s="294" t="s">
        <v>13</v>
      </c>
      <c r="G99" s="206"/>
    </row>
    <row r="100" spans="1:7" x14ac:dyDescent="0.25">
      <c r="A100" s="205" t="s">
        <v>2073</v>
      </c>
      <c r="B100" s="205" t="s">
        <v>621</v>
      </c>
      <c r="C100" s="84">
        <v>0</v>
      </c>
      <c r="D100" s="84">
        <v>0</v>
      </c>
      <c r="E100" s="84"/>
      <c r="F100" s="294" t="s">
        <v>13</v>
      </c>
      <c r="G100" s="206"/>
    </row>
    <row r="101" spans="1:7" x14ac:dyDescent="0.25">
      <c r="A101" s="205" t="s">
        <v>2074</v>
      </c>
      <c r="B101" s="206" t="s">
        <v>276</v>
      </c>
      <c r="C101" s="84">
        <v>0</v>
      </c>
      <c r="D101" s="84">
        <v>0</v>
      </c>
      <c r="E101" s="84"/>
      <c r="F101" s="294" t="s">
        <v>13</v>
      </c>
      <c r="G101" s="206"/>
    </row>
    <row r="102" spans="1:7" x14ac:dyDescent="0.25">
      <c r="A102" s="205" t="s">
        <v>2075</v>
      </c>
      <c r="B102" s="206" t="s">
        <v>278</v>
      </c>
      <c r="C102" s="84">
        <v>0</v>
      </c>
      <c r="D102" s="84">
        <v>0</v>
      </c>
      <c r="E102" s="84"/>
      <c r="F102" s="294" t="s">
        <v>13</v>
      </c>
      <c r="G102" s="206"/>
    </row>
    <row r="103" spans="1:7" x14ac:dyDescent="0.25">
      <c r="A103" s="205" t="s">
        <v>2076</v>
      </c>
      <c r="B103" s="206" t="s">
        <v>280</v>
      </c>
      <c r="C103" s="84">
        <v>0</v>
      </c>
      <c r="D103" s="84">
        <v>0</v>
      </c>
      <c r="E103" s="84"/>
      <c r="F103" s="294" t="s">
        <v>13</v>
      </c>
      <c r="G103" s="206"/>
    </row>
    <row r="104" spans="1:7" x14ac:dyDescent="0.25">
      <c r="A104" s="205" t="s">
        <v>2077</v>
      </c>
      <c r="B104" s="206" t="s">
        <v>282</v>
      </c>
      <c r="C104" s="84">
        <v>0</v>
      </c>
      <c r="D104" s="84">
        <v>0</v>
      </c>
      <c r="E104" s="84"/>
      <c r="F104" s="294" t="s">
        <v>13</v>
      </c>
      <c r="G104" s="206"/>
    </row>
    <row r="105" spans="1:7" x14ac:dyDescent="0.25">
      <c r="A105" s="205" t="s">
        <v>2078</v>
      </c>
      <c r="B105" s="206" t="s">
        <v>284</v>
      </c>
      <c r="C105" s="84">
        <v>0</v>
      </c>
      <c r="D105" s="84">
        <v>0</v>
      </c>
      <c r="E105" s="84"/>
      <c r="F105" s="294" t="s">
        <v>13</v>
      </c>
      <c r="G105" s="206"/>
    </row>
    <row r="106" spans="1:7" x14ac:dyDescent="0.25">
      <c r="A106" s="205" t="s">
        <v>2079</v>
      </c>
      <c r="B106" s="206" t="s">
        <v>286</v>
      </c>
      <c r="C106" s="84">
        <v>0</v>
      </c>
      <c r="D106" s="84">
        <v>0</v>
      </c>
      <c r="E106" s="84"/>
      <c r="F106" s="294" t="s">
        <v>13</v>
      </c>
      <c r="G106" s="206"/>
    </row>
    <row r="107" spans="1:7" x14ac:dyDescent="0.25">
      <c r="A107" s="205" t="s">
        <v>2080</v>
      </c>
      <c r="B107" s="206" t="s">
        <v>288</v>
      </c>
      <c r="C107" s="84">
        <v>0</v>
      </c>
      <c r="D107" s="84">
        <v>0</v>
      </c>
      <c r="E107" s="84"/>
      <c r="F107" s="294" t="s">
        <v>13</v>
      </c>
      <c r="G107" s="206"/>
    </row>
    <row r="108" spans="1:7" x14ac:dyDescent="0.25">
      <c r="A108" s="205" t="s">
        <v>2081</v>
      </c>
      <c r="B108" s="206" t="s">
        <v>290</v>
      </c>
      <c r="C108" s="84">
        <v>0</v>
      </c>
      <c r="D108" s="84">
        <v>0</v>
      </c>
      <c r="E108" s="84"/>
      <c r="F108" s="294" t="s">
        <v>13</v>
      </c>
      <c r="G108" s="206"/>
    </row>
    <row r="109" spans="1:7" x14ac:dyDescent="0.25">
      <c r="A109" s="205" t="s">
        <v>2082</v>
      </c>
      <c r="B109" s="206" t="s">
        <v>77</v>
      </c>
      <c r="C109" s="84">
        <v>0</v>
      </c>
      <c r="D109" s="84">
        <v>0</v>
      </c>
      <c r="E109" s="84"/>
      <c r="F109" s="294" t="s">
        <v>13</v>
      </c>
      <c r="G109" s="206"/>
    </row>
    <row r="110" spans="1:7" x14ac:dyDescent="0.25">
      <c r="A110" s="205" t="s">
        <v>2083</v>
      </c>
      <c r="B110" s="263" t="s">
        <v>81</v>
      </c>
      <c r="C110" s="294"/>
      <c r="D110" s="294"/>
      <c r="E110" s="84"/>
      <c r="F110" s="294"/>
      <c r="G110" s="206"/>
    </row>
    <row r="111" spans="1:7" x14ac:dyDescent="0.25">
      <c r="A111" s="205" t="s">
        <v>2084</v>
      </c>
      <c r="B111" s="263" t="s">
        <v>81</v>
      </c>
      <c r="C111" s="294"/>
      <c r="D111" s="294"/>
      <c r="E111" s="84"/>
      <c r="F111" s="294"/>
      <c r="G111" s="206"/>
    </row>
    <row r="112" spans="1:7" x14ac:dyDescent="0.25">
      <c r="A112" s="205" t="s">
        <v>2085</v>
      </c>
      <c r="B112" s="263" t="s">
        <v>81</v>
      </c>
      <c r="C112" s="294"/>
      <c r="D112" s="294"/>
      <c r="E112" s="84"/>
      <c r="F112" s="294"/>
      <c r="G112" s="206"/>
    </row>
    <row r="113" spans="1:9" x14ac:dyDescent="0.25">
      <c r="A113" s="205" t="s">
        <v>2086</v>
      </c>
      <c r="B113" s="263" t="s">
        <v>81</v>
      </c>
      <c r="C113" s="294"/>
      <c r="D113" s="294"/>
      <c r="E113" s="84"/>
      <c r="F113" s="294"/>
      <c r="G113" s="206"/>
    </row>
    <row r="114" spans="1:9" x14ac:dyDescent="0.25">
      <c r="A114" s="205" t="s">
        <v>2087</v>
      </c>
      <c r="B114" s="263" t="s">
        <v>81</v>
      </c>
      <c r="C114" s="294"/>
      <c r="D114" s="294"/>
      <c r="E114" s="84"/>
      <c r="F114" s="294"/>
      <c r="G114" s="206"/>
    </row>
    <row r="115" spans="1:9" x14ac:dyDescent="0.25">
      <c r="A115" s="205" t="s">
        <v>2088</v>
      </c>
      <c r="B115" s="263" t="s">
        <v>81</v>
      </c>
      <c r="C115" s="294"/>
      <c r="D115" s="294"/>
      <c r="E115" s="84"/>
      <c r="F115" s="294"/>
      <c r="G115" s="206"/>
    </row>
    <row r="116" spans="1:9" x14ac:dyDescent="0.25">
      <c r="A116" s="205" t="s">
        <v>2089</v>
      </c>
      <c r="B116" s="263" t="s">
        <v>81</v>
      </c>
      <c r="C116" s="294"/>
      <c r="D116" s="294"/>
      <c r="E116" s="84"/>
      <c r="F116" s="294"/>
      <c r="G116" s="206"/>
    </row>
    <row r="117" spans="1:9" x14ac:dyDescent="0.25">
      <c r="A117" s="205" t="s">
        <v>2090</v>
      </c>
      <c r="B117" s="263" t="s">
        <v>81</v>
      </c>
      <c r="C117" s="294"/>
      <c r="D117" s="294"/>
      <c r="E117" s="84"/>
      <c r="F117" s="294"/>
      <c r="G117" s="206"/>
    </row>
    <row r="118" spans="1:9" x14ac:dyDescent="0.25">
      <c r="A118" s="205" t="s">
        <v>2091</v>
      </c>
      <c r="B118" s="263" t="s">
        <v>81</v>
      </c>
      <c r="C118" s="294"/>
      <c r="D118" s="294"/>
      <c r="E118" s="84"/>
      <c r="F118" s="294"/>
      <c r="G118" s="206"/>
    </row>
    <row r="119" spans="1:9" x14ac:dyDescent="0.25">
      <c r="A119" s="205" t="s">
        <v>2092</v>
      </c>
      <c r="B119" s="263" t="s">
        <v>81</v>
      </c>
      <c r="C119" s="294"/>
      <c r="D119" s="294"/>
      <c r="E119" s="84"/>
      <c r="F119" s="294"/>
      <c r="G119" s="206"/>
    </row>
    <row r="120" spans="1:9" x14ac:dyDescent="0.25">
      <c r="A120" s="298"/>
      <c r="B120" s="298" t="s">
        <v>641</v>
      </c>
      <c r="C120" s="298" t="s">
        <v>544</v>
      </c>
      <c r="D120" s="298" t="s">
        <v>545</v>
      </c>
      <c r="E120" s="298"/>
      <c r="F120" s="298" t="s">
        <v>509</v>
      </c>
      <c r="G120" s="298"/>
    </row>
    <row r="121" spans="1:9" x14ac:dyDescent="0.25">
      <c r="A121" s="205" t="s">
        <v>2093</v>
      </c>
      <c r="B121" s="293" t="s">
        <v>1246</v>
      </c>
      <c r="C121" s="294">
        <v>1.3686094247562603E-2</v>
      </c>
      <c r="D121" s="294" t="s">
        <v>13</v>
      </c>
      <c r="E121" s="84"/>
      <c r="F121" s="294">
        <v>1.3686094247562603E-2</v>
      </c>
      <c r="G121" s="206"/>
      <c r="H121" s="328">
        <v>9.3044673499999959</v>
      </c>
      <c r="I121" s="328">
        <v>97</v>
      </c>
    </row>
    <row r="122" spans="1:9" x14ac:dyDescent="0.25">
      <c r="A122" s="205" t="s">
        <v>2094</v>
      </c>
      <c r="B122" s="293" t="s">
        <v>1250</v>
      </c>
      <c r="C122" s="294">
        <v>1.6766799274801098E-3</v>
      </c>
      <c r="D122" s="294" t="s">
        <v>13</v>
      </c>
      <c r="E122" s="84"/>
      <c r="F122" s="294">
        <v>1.6766799274801098E-3</v>
      </c>
      <c r="G122" s="206"/>
      <c r="H122" s="328">
        <v>1.13988793</v>
      </c>
      <c r="I122" s="328">
        <v>12</v>
      </c>
    </row>
    <row r="123" spans="1:9" x14ac:dyDescent="0.25">
      <c r="A123" s="205" t="s">
        <v>2095</v>
      </c>
      <c r="B123" s="293" t="s">
        <v>1245</v>
      </c>
      <c r="C123" s="294">
        <v>2.7506885934966235E-2</v>
      </c>
      <c r="D123" s="294" t="s">
        <v>13</v>
      </c>
      <c r="E123" s="84"/>
      <c r="F123" s="294">
        <v>2.7506885934966235E-2</v>
      </c>
      <c r="G123" s="206"/>
      <c r="H123" s="328">
        <v>18.70050852</v>
      </c>
      <c r="I123" s="328">
        <v>213</v>
      </c>
    </row>
    <row r="124" spans="1:9" x14ac:dyDescent="0.25">
      <c r="A124" s="205" t="s">
        <v>2096</v>
      </c>
      <c r="B124" s="293" t="s">
        <v>1237</v>
      </c>
      <c r="C124" s="294">
        <v>7.0172280757666447E-2</v>
      </c>
      <c r="D124" s="294" t="s">
        <v>13</v>
      </c>
      <c r="E124" s="84"/>
      <c r="F124" s="294">
        <v>7.0172280757666447E-2</v>
      </c>
      <c r="G124" s="206"/>
      <c r="H124" s="328">
        <v>47.706502919999991</v>
      </c>
      <c r="I124" s="328">
        <v>432</v>
      </c>
    </row>
    <row r="125" spans="1:9" x14ac:dyDescent="0.25">
      <c r="A125" s="205" t="s">
        <v>2097</v>
      </c>
      <c r="B125" s="293" t="s">
        <v>1241</v>
      </c>
      <c r="C125" s="294">
        <v>0.19227568037922169</v>
      </c>
      <c r="D125" s="294" t="s">
        <v>13</v>
      </c>
      <c r="E125" s="84"/>
      <c r="F125" s="294">
        <v>0.19227568037922169</v>
      </c>
      <c r="G125" s="206"/>
      <c r="H125" s="328">
        <v>130.71828660000023</v>
      </c>
      <c r="I125" s="328">
        <v>1191</v>
      </c>
    </row>
    <row r="126" spans="1:9" x14ac:dyDescent="0.25">
      <c r="A126" s="205" t="s">
        <v>2098</v>
      </c>
      <c r="B126" s="293" t="s">
        <v>1249</v>
      </c>
      <c r="C126" s="294">
        <v>1.3241260115990262E-2</v>
      </c>
      <c r="D126" s="294" t="s">
        <v>13</v>
      </c>
      <c r="E126" s="84"/>
      <c r="F126" s="294">
        <v>1.3241260115990262E-2</v>
      </c>
      <c r="G126" s="206"/>
      <c r="H126" s="328">
        <v>9.0020476400000025</v>
      </c>
      <c r="I126" s="328">
        <v>87</v>
      </c>
    </row>
    <row r="127" spans="1:9" x14ac:dyDescent="0.25">
      <c r="A127" s="205" t="s">
        <v>2099</v>
      </c>
      <c r="B127" s="293" t="s">
        <v>1247</v>
      </c>
      <c r="C127" s="294">
        <v>8.1904775489530166E-2</v>
      </c>
      <c r="D127" s="294" t="s">
        <v>13</v>
      </c>
      <c r="E127" s="84"/>
      <c r="F127" s="294">
        <v>8.1904775489530166E-2</v>
      </c>
      <c r="G127" s="206"/>
      <c r="H127" s="328">
        <v>55.682819039999998</v>
      </c>
      <c r="I127" s="328">
        <v>434</v>
      </c>
    </row>
    <row r="128" spans="1:9" x14ac:dyDescent="0.25">
      <c r="A128" s="205" t="s">
        <v>2100</v>
      </c>
      <c r="B128" s="293" t="s">
        <v>1248</v>
      </c>
      <c r="C128" s="294">
        <v>4.1516994882877202E-3</v>
      </c>
      <c r="D128" s="294" t="s">
        <v>13</v>
      </c>
      <c r="E128" s="84"/>
      <c r="F128" s="294">
        <v>4.1516994882877202E-3</v>
      </c>
      <c r="G128" s="206"/>
      <c r="H128" s="328">
        <v>2.8225256700000001</v>
      </c>
      <c r="I128" s="328">
        <v>27</v>
      </c>
    </row>
    <row r="129" spans="1:9" x14ac:dyDescent="0.25">
      <c r="A129" s="205" t="s">
        <v>2101</v>
      </c>
      <c r="B129" s="293" t="s">
        <v>1240</v>
      </c>
      <c r="C129" s="294">
        <v>0.19903798077128132</v>
      </c>
      <c r="D129" s="294" t="s">
        <v>13</v>
      </c>
      <c r="E129" s="84"/>
      <c r="F129" s="294">
        <v>0.19903798077128132</v>
      </c>
      <c r="G129" s="206"/>
      <c r="H129" s="328">
        <v>135.31562474999993</v>
      </c>
      <c r="I129" s="328">
        <v>1099</v>
      </c>
    </row>
    <row r="130" spans="1:9" x14ac:dyDescent="0.25">
      <c r="A130" s="205" t="s">
        <v>2102</v>
      </c>
      <c r="B130" s="293" t="s">
        <v>1234</v>
      </c>
      <c r="C130" s="294">
        <v>1.277002172470844E-2</v>
      </c>
      <c r="D130" s="294" t="s">
        <v>13</v>
      </c>
      <c r="E130" s="84"/>
      <c r="F130" s="294">
        <v>1.277002172470844E-2</v>
      </c>
      <c r="G130" s="206"/>
      <c r="H130" s="328">
        <v>8.6816770399999985</v>
      </c>
      <c r="I130" s="328">
        <v>82</v>
      </c>
    </row>
    <row r="131" spans="1:9" x14ac:dyDescent="0.25">
      <c r="A131" s="205" t="s">
        <v>2103</v>
      </c>
      <c r="B131" s="293" t="s">
        <v>1244</v>
      </c>
      <c r="C131" s="294">
        <v>1.5079070749493592E-3</v>
      </c>
      <c r="D131" s="294" t="s">
        <v>13</v>
      </c>
      <c r="E131" s="84"/>
      <c r="F131" s="294">
        <v>1.5079070749493592E-3</v>
      </c>
      <c r="G131" s="206"/>
      <c r="H131" s="328">
        <v>1.0251480000000002</v>
      </c>
      <c r="I131" s="328">
        <v>14</v>
      </c>
    </row>
    <row r="132" spans="1:9" x14ac:dyDescent="0.25">
      <c r="A132" s="205" t="s">
        <v>2104</v>
      </c>
      <c r="B132" s="293" t="s">
        <v>1233</v>
      </c>
      <c r="C132" s="294">
        <v>3.0985987510726856E-2</v>
      </c>
      <c r="D132" s="294" t="s">
        <v>13</v>
      </c>
      <c r="E132" s="84"/>
      <c r="F132" s="294">
        <v>3.0985987510726856E-2</v>
      </c>
      <c r="G132" s="206"/>
      <c r="H132" s="328">
        <v>21.065769669999995</v>
      </c>
      <c r="I132" s="328">
        <v>199</v>
      </c>
    </row>
    <row r="133" spans="1:9" x14ac:dyDescent="0.25">
      <c r="A133" s="205" t="s">
        <v>2105</v>
      </c>
      <c r="B133" s="293" t="s">
        <v>1238</v>
      </c>
      <c r="C133" s="294">
        <v>6.6949157450048452E-2</v>
      </c>
      <c r="D133" s="294" t="s">
        <v>13</v>
      </c>
      <c r="E133" s="84"/>
      <c r="F133" s="294">
        <v>6.6949157450048452E-2</v>
      </c>
      <c r="G133" s="206"/>
      <c r="H133" s="328">
        <v>45.515268150000026</v>
      </c>
      <c r="I133" s="328">
        <v>469</v>
      </c>
    </row>
    <row r="134" spans="1:9" x14ac:dyDescent="0.25">
      <c r="A134" s="205" t="s">
        <v>2106</v>
      </c>
      <c r="B134" s="293" t="s">
        <v>1243</v>
      </c>
      <c r="C134" s="294">
        <v>7.5731135220608981E-2</v>
      </c>
      <c r="D134" s="294" t="s">
        <v>13</v>
      </c>
      <c r="E134" s="84"/>
      <c r="F134" s="294">
        <v>7.5731135220608981E-2</v>
      </c>
      <c r="G134" s="206"/>
      <c r="H134" s="328">
        <v>51.485680449999975</v>
      </c>
      <c r="I134" s="328">
        <v>475</v>
      </c>
    </row>
    <row r="135" spans="1:9" x14ac:dyDescent="0.25">
      <c r="A135" s="205" t="s">
        <v>2107</v>
      </c>
      <c r="B135" s="293" t="s">
        <v>1232</v>
      </c>
      <c r="C135" s="294">
        <v>8.5041174224129754E-2</v>
      </c>
      <c r="D135" s="294" t="s">
        <v>13</v>
      </c>
      <c r="E135" s="84"/>
      <c r="F135" s="294">
        <v>8.5041174224129754E-2</v>
      </c>
      <c r="G135" s="206"/>
      <c r="H135" s="328">
        <v>57.815094260000059</v>
      </c>
      <c r="I135" s="328">
        <v>603</v>
      </c>
    </row>
    <row r="136" spans="1:9" x14ac:dyDescent="0.25">
      <c r="A136" s="205" t="s">
        <v>2108</v>
      </c>
      <c r="B136" s="293" t="s">
        <v>1236</v>
      </c>
      <c r="C136" s="294">
        <v>3.1515407443937223E-2</v>
      </c>
      <c r="D136" s="294" t="s">
        <v>13</v>
      </c>
      <c r="E136" s="84"/>
      <c r="F136" s="294">
        <v>3.1515407443937223E-2</v>
      </c>
      <c r="G136" s="206"/>
      <c r="H136" s="328">
        <v>21.425694890000017</v>
      </c>
      <c r="I136" s="328">
        <v>183</v>
      </c>
    </row>
    <row r="137" spans="1:9" x14ac:dyDescent="0.25">
      <c r="A137" s="205" t="s">
        <v>2109</v>
      </c>
      <c r="B137" s="293" t="s">
        <v>1242</v>
      </c>
      <c r="C137" s="294">
        <v>6.0028579238581552E-3</v>
      </c>
      <c r="D137" s="294" t="s">
        <v>13</v>
      </c>
      <c r="E137" s="84"/>
      <c r="F137" s="294">
        <v>6.0028579238581552E-3</v>
      </c>
      <c r="G137" s="206"/>
      <c r="H137" s="328">
        <v>4.08103251</v>
      </c>
      <c r="I137" s="328">
        <v>35</v>
      </c>
    </row>
    <row r="138" spans="1:9" x14ac:dyDescent="0.25">
      <c r="A138" s="205" t="s">
        <v>2110</v>
      </c>
      <c r="B138" s="293" t="s">
        <v>1251</v>
      </c>
      <c r="C138" s="294">
        <v>3.3985828728647881E-3</v>
      </c>
      <c r="D138" s="294" t="s">
        <v>13</v>
      </c>
      <c r="E138" s="84"/>
      <c r="F138" s="294">
        <v>3.3985828728647881E-3</v>
      </c>
      <c r="G138" s="206"/>
      <c r="H138" s="328">
        <v>2.31052065</v>
      </c>
      <c r="I138" s="328">
        <v>22</v>
      </c>
    </row>
    <row r="139" spans="1:9" x14ac:dyDescent="0.25">
      <c r="A139" s="205" t="s">
        <v>2111</v>
      </c>
      <c r="B139" s="293" t="s">
        <v>1235</v>
      </c>
      <c r="C139" s="294">
        <v>2.0872370866791701E-4</v>
      </c>
      <c r="D139" s="294" t="s">
        <v>13</v>
      </c>
      <c r="E139" s="84"/>
      <c r="F139" s="294">
        <v>2.0872370866791701E-4</v>
      </c>
      <c r="G139" s="206"/>
      <c r="H139" s="328">
        <v>0.14190045000000001</v>
      </c>
      <c r="I139" s="328">
        <v>2</v>
      </c>
    </row>
    <row r="140" spans="1:9" x14ac:dyDescent="0.25">
      <c r="A140" s="205" t="s">
        <v>2112</v>
      </c>
      <c r="B140" s="293" t="s">
        <v>1239</v>
      </c>
      <c r="C140" s="294">
        <v>8.2235707733515767E-2</v>
      </c>
      <c r="D140" s="294" t="s">
        <v>13</v>
      </c>
      <c r="E140" s="84"/>
      <c r="F140" s="294">
        <v>8.2235707733515767E-2</v>
      </c>
      <c r="G140" s="206"/>
      <c r="H140" s="328">
        <v>55.907802749999995</v>
      </c>
      <c r="I140" s="328">
        <v>498</v>
      </c>
    </row>
    <row r="141" spans="1:9" x14ac:dyDescent="0.25">
      <c r="A141" s="205" t="s">
        <v>2113</v>
      </c>
      <c r="B141" s="293" t="s">
        <v>1252</v>
      </c>
      <c r="C141" s="294">
        <v>0</v>
      </c>
      <c r="D141" s="294" t="s">
        <v>13</v>
      </c>
      <c r="E141" s="84"/>
      <c r="F141" s="294">
        <v>0</v>
      </c>
      <c r="G141" s="206"/>
      <c r="H141" s="328">
        <v>0</v>
      </c>
      <c r="I141" s="328">
        <v>0</v>
      </c>
    </row>
    <row r="142" spans="1:9" x14ac:dyDescent="0.25">
      <c r="A142" s="205" t="s">
        <v>2114</v>
      </c>
      <c r="B142" s="264"/>
      <c r="C142" s="294"/>
      <c r="D142" s="294"/>
      <c r="E142" s="84"/>
      <c r="F142" s="294"/>
      <c r="G142" s="206"/>
    </row>
    <row r="143" spans="1:9" x14ac:dyDescent="0.25">
      <c r="A143" s="205" t="s">
        <v>2115</v>
      </c>
      <c r="B143" s="264"/>
      <c r="C143" s="294"/>
      <c r="D143" s="294"/>
      <c r="E143" s="84"/>
      <c r="F143" s="294"/>
      <c r="G143" s="206"/>
    </row>
    <row r="144" spans="1:9" x14ac:dyDescent="0.25">
      <c r="A144" s="205" t="s">
        <v>2116</v>
      </c>
      <c r="B144" s="264"/>
      <c r="C144" s="294"/>
      <c r="D144" s="294"/>
      <c r="E144" s="84"/>
      <c r="F144" s="294"/>
      <c r="G144" s="206"/>
    </row>
    <row r="145" spans="1:7" x14ac:dyDescent="0.25">
      <c r="A145" s="205" t="s">
        <v>2117</v>
      </c>
      <c r="B145" s="264"/>
      <c r="C145" s="294"/>
      <c r="D145" s="294"/>
      <c r="E145" s="84"/>
      <c r="F145" s="294"/>
      <c r="G145" s="206"/>
    </row>
    <row r="146" spans="1:7" x14ac:dyDescent="0.25">
      <c r="A146" s="205" t="s">
        <v>2118</v>
      </c>
      <c r="B146" s="264"/>
      <c r="C146" s="294"/>
      <c r="D146" s="294"/>
      <c r="E146" s="84"/>
      <c r="F146" s="294"/>
      <c r="G146" s="206"/>
    </row>
    <row r="147" spans="1:7" x14ac:dyDescent="0.25">
      <c r="A147" s="205" t="s">
        <v>2119</v>
      </c>
      <c r="B147" s="264"/>
      <c r="C147" s="294"/>
      <c r="D147" s="294"/>
      <c r="E147" s="84"/>
      <c r="F147" s="294"/>
      <c r="G147" s="206"/>
    </row>
    <row r="148" spans="1:7" x14ac:dyDescent="0.25">
      <c r="A148" s="205" t="s">
        <v>2120</v>
      </c>
      <c r="B148" s="264"/>
      <c r="C148" s="294"/>
      <c r="D148" s="294"/>
      <c r="E148" s="84"/>
      <c r="F148" s="294"/>
      <c r="G148" s="206"/>
    </row>
    <row r="149" spans="1:7" x14ac:dyDescent="0.25">
      <c r="A149" s="205" t="s">
        <v>2121</v>
      </c>
      <c r="B149" s="264"/>
      <c r="C149" s="294"/>
      <c r="D149" s="294"/>
      <c r="E149" s="84"/>
      <c r="F149" s="294"/>
      <c r="G149" s="206"/>
    </row>
    <row r="150" spans="1:7" x14ac:dyDescent="0.25">
      <c r="A150" s="205" t="s">
        <v>2122</v>
      </c>
      <c r="B150" s="264"/>
      <c r="C150" s="294"/>
      <c r="D150" s="294"/>
      <c r="E150" s="84"/>
      <c r="F150" s="294"/>
      <c r="G150" s="206"/>
    </row>
    <row r="151" spans="1:7" x14ac:dyDescent="0.25">
      <c r="A151" s="205" t="s">
        <v>2123</v>
      </c>
      <c r="B151" s="264"/>
      <c r="C151" s="294"/>
      <c r="D151" s="294"/>
      <c r="E151" s="84"/>
      <c r="F151" s="294"/>
      <c r="G151" s="206"/>
    </row>
    <row r="152" spans="1:7" x14ac:dyDescent="0.25">
      <c r="A152" s="205" t="s">
        <v>2124</v>
      </c>
      <c r="B152" s="264"/>
      <c r="C152" s="294"/>
      <c r="D152" s="294"/>
      <c r="E152" s="84"/>
      <c r="F152" s="294"/>
      <c r="G152" s="206"/>
    </row>
    <row r="153" spans="1:7" x14ac:dyDescent="0.25">
      <c r="A153" s="205" t="s">
        <v>2125</v>
      </c>
      <c r="B153" s="264"/>
      <c r="C153" s="294"/>
      <c r="D153" s="294"/>
      <c r="E153" s="84"/>
      <c r="F153" s="294"/>
      <c r="G153" s="206"/>
    </row>
    <row r="154" spans="1:7" x14ac:dyDescent="0.25">
      <c r="A154" s="205" t="s">
        <v>2126</v>
      </c>
      <c r="B154" s="264"/>
      <c r="C154" s="294"/>
      <c r="D154" s="294"/>
      <c r="E154" s="84"/>
      <c r="F154" s="294"/>
      <c r="G154" s="206"/>
    </row>
    <row r="155" spans="1:7" x14ac:dyDescent="0.25">
      <c r="A155" s="205" t="s">
        <v>2127</v>
      </c>
      <c r="B155" s="264"/>
      <c r="C155" s="294"/>
      <c r="D155" s="294"/>
      <c r="E155" s="84"/>
      <c r="F155" s="294"/>
      <c r="G155" s="206"/>
    </row>
    <row r="156" spans="1:7" x14ac:dyDescent="0.25">
      <c r="A156" s="205" t="s">
        <v>2128</v>
      </c>
      <c r="B156" s="264"/>
      <c r="C156" s="294"/>
      <c r="D156" s="294"/>
      <c r="E156" s="84"/>
      <c r="F156" s="294"/>
      <c r="G156" s="206"/>
    </row>
    <row r="157" spans="1:7" x14ac:dyDescent="0.25">
      <c r="A157" s="205" t="s">
        <v>2129</v>
      </c>
      <c r="B157" s="264"/>
      <c r="C157" s="294"/>
      <c r="D157" s="294"/>
      <c r="E157" s="84"/>
      <c r="F157" s="294"/>
      <c r="G157" s="206"/>
    </row>
    <row r="158" spans="1:7" x14ac:dyDescent="0.25">
      <c r="A158" s="205" t="s">
        <v>2130</v>
      </c>
      <c r="B158" s="264"/>
      <c r="C158" s="294"/>
      <c r="D158" s="294"/>
      <c r="E158" s="84"/>
      <c r="F158" s="294"/>
      <c r="G158" s="206"/>
    </row>
    <row r="159" spans="1:7" x14ac:dyDescent="0.25">
      <c r="A159" s="205" t="s">
        <v>2131</v>
      </c>
      <c r="B159" s="264"/>
      <c r="C159" s="294"/>
      <c r="D159" s="294"/>
      <c r="E159" s="84"/>
      <c r="F159" s="294"/>
      <c r="G159" s="206"/>
    </row>
    <row r="160" spans="1:7" x14ac:dyDescent="0.25">
      <c r="A160" s="205" t="s">
        <v>2132</v>
      </c>
      <c r="B160" s="264"/>
      <c r="C160" s="294"/>
      <c r="D160" s="294"/>
      <c r="E160" s="84"/>
      <c r="F160" s="294"/>
      <c r="G160" s="206"/>
    </row>
    <row r="161" spans="1:7" x14ac:dyDescent="0.25">
      <c r="A161" s="205" t="s">
        <v>2133</v>
      </c>
      <c r="B161" s="264"/>
      <c r="C161" s="294"/>
      <c r="D161" s="294"/>
      <c r="E161" s="84"/>
      <c r="F161" s="294"/>
      <c r="G161" s="206"/>
    </row>
    <row r="162" spans="1:7" x14ac:dyDescent="0.25">
      <c r="A162" s="205" t="s">
        <v>2134</v>
      </c>
      <c r="B162" s="264"/>
      <c r="C162" s="294"/>
      <c r="D162" s="294"/>
      <c r="E162" s="84"/>
      <c r="F162" s="294"/>
      <c r="G162" s="206"/>
    </row>
    <row r="163" spans="1:7" x14ac:dyDescent="0.25">
      <c r="A163" s="205" t="s">
        <v>2135</v>
      </c>
      <c r="B163" s="264"/>
      <c r="C163" s="294"/>
      <c r="D163" s="294"/>
      <c r="E163" s="84"/>
      <c r="F163" s="294"/>
      <c r="G163" s="206"/>
    </row>
    <row r="164" spans="1:7" x14ac:dyDescent="0.25">
      <c r="A164" s="205" t="s">
        <v>2136</v>
      </c>
      <c r="B164" s="264"/>
      <c r="C164" s="294"/>
      <c r="D164" s="294"/>
      <c r="E164" s="84"/>
      <c r="F164" s="294"/>
      <c r="G164" s="206"/>
    </row>
    <row r="165" spans="1:7" x14ac:dyDescent="0.25">
      <c r="A165" s="205" t="s">
        <v>2137</v>
      </c>
      <c r="B165" s="264"/>
      <c r="C165" s="294"/>
      <c r="D165" s="294"/>
      <c r="E165" s="84"/>
      <c r="F165" s="294"/>
      <c r="G165" s="206"/>
    </row>
    <row r="166" spans="1:7" x14ac:dyDescent="0.25">
      <c r="A166" s="205" t="s">
        <v>2138</v>
      </c>
      <c r="B166" s="264"/>
      <c r="C166" s="294"/>
      <c r="D166" s="294"/>
      <c r="E166" s="84"/>
      <c r="F166" s="294"/>
      <c r="G166" s="206"/>
    </row>
    <row r="167" spans="1:7" x14ac:dyDescent="0.25">
      <c r="A167" s="205" t="s">
        <v>2139</v>
      </c>
      <c r="B167" s="264"/>
      <c r="C167" s="294"/>
      <c r="D167" s="294"/>
      <c r="E167" s="84"/>
      <c r="F167" s="294"/>
      <c r="G167" s="206"/>
    </row>
    <row r="168" spans="1:7" x14ac:dyDescent="0.25">
      <c r="A168" s="205" t="s">
        <v>2140</v>
      </c>
      <c r="B168" s="264"/>
      <c r="C168" s="294"/>
      <c r="D168" s="294"/>
      <c r="E168" s="84"/>
      <c r="F168" s="294"/>
      <c r="G168" s="206"/>
    </row>
    <row r="169" spans="1:7" x14ac:dyDescent="0.25">
      <c r="A169" s="205" t="s">
        <v>2141</v>
      </c>
      <c r="B169" s="264"/>
      <c r="C169" s="294"/>
      <c r="D169" s="294"/>
      <c r="E169" s="84"/>
      <c r="F169" s="294"/>
      <c r="G169" s="206"/>
    </row>
    <row r="170" spans="1:7" x14ac:dyDescent="0.25">
      <c r="A170" s="205" t="s">
        <v>2142</v>
      </c>
      <c r="B170" s="264"/>
      <c r="C170" s="294"/>
      <c r="D170" s="294"/>
      <c r="E170" s="84"/>
      <c r="F170" s="294"/>
      <c r="G170" s="206"/>
    </row>
    <row r="171" spans="1:7" x14ac:dyDescent="0.25">
      <c r="A171" s="298"/>
      <c r="B171" s="298" t="s">
        <v>693</v>
      </c>
      <c r="C171" s="298" t="s">
        <v>544</v>
      </c>
      <c r="D171" s="298" t="s">
        <v>545</v>
      </c>
      <c r="E171" s="298"/>
      <c r="F171" s="298" t="s">
        <v>509</v>
      </c>
      <c r="G171" s="298"/>
    </row>
    <row r="172" spans="1:7" x14ac:dyDescent="0.25">
      <c r="A172" s="205" t="s">
        <v>2143</v>
      </c>
      <c r="B172" s="205" t="s">
        <v>695</v>
      </c>
      <c r="C172" s="294">
        <v>0.91202219451607758</v>
      </c>
      <c r="D172" s="294" t="s">
        <v>13</v>
      </c>
      <c r="E172" s="91"/>
      <c r="F172" s="294">
        <v>0.91202219451607758</v>
      </c>
      <c r="G172" s="206"/>
    </row>
    <row r="173" spans="1:7" x14ac:dyDescent="0.25">
      <c r="A173" s="205" t="s">
        <v>2144</v>
      </c>
      <c r="B173" s="205" t="s">
        <v>697</v>
      </c>
      <c r="C173" s="294">
        <v>8.7296770497501397E-2</v>
      </c>
      <c r="D173" s="294" t="s">
        <v>13</v>
      </c>
      <c r="E173" s="91"/>
      <c r="F173" s="294">
        <v>8.7296770497501397E-2</v>
      </c>
      <c r="G173" s="206"/>
    </row>
    <row r="174" spans="1:7" x14ac:dyDescent="0.25">
      <c r="A174" s="205" t="s">
        <v>2145</v>
      </c>
      <c r="B174" s="205" t="s">
        <v>77</v>
      </c>
      <c r="C174" s="294">
        <v>6.8103498642121626E-4</v>
      </c>
      <c r="D174" s="294" t="s">
        <v>13</v>
      </c>
      <c r="E174" s="91"/>
      <c r="F174" s="294">
        <v>6.8103498642121626E-4</v>
      </c>
      <c r="G174" s="206"/>
    </row>
    <row r="175" spans="1:7" x14ac:dyDescent="0.25">
      <c r="A175" s="205" t="s">
        <v>2146</v>
      </c>
      <c r="B175" s="271"/>
      <c r="C175" s="294"/>
      <c r="D175" s="294"/>
      <c r="E175" s="91"/>
      <c r="F175" s="294"/>
      <c r="G175" s="206"/>
    </row>
    <row r="176" spans="1:7" x14ac:dyDescent="0.25">
      <c r="A176" s="205" t="s">
        <v>2147</v>
      </c>
      <c r="B176" s="271"/>
      <c r="C176" s="294"/>
      <c r="D176" s="294"/>
      <c r="E176" s="91"/>
      <c r="F176" s="294"/>
      <c r="G176" s="206"/>
    </row>
    <row r="177" spans="1:7" x14ac:dyDescent="0.25">
      <c r="A177" s="205" t="s">
        <v>2148</v>
      </c>
      <c r="B177" s="271"/>
      <c r="C177" s="294"/>
      <c r="D177" s="294"/>
      <c r="E177" s="91"/>
      <c r="F177" s="294"/>
      <c r="G177" s="206"/>
    </row>
    <row r="178" spans="1:7" x14ac:dyDescent="0.25">
      <c r="A178" s="205" t="s">
        <v>2149</v>
      </c>
      <c r="B178" s="271"/>
      <c r="C178" s="294"/>
      <c r="D178" s="294"/>
      <c r="E178" s="91"/>
      <c r="F178" s="294"/>
      <c r="G178" s="206"/>
    </row>
    <row r="179" spans="1:7" x14ac:dyDescent="0.25">
      <c r="A179" s="205" t="s">
        <v>2150</v>
      </c>
      <c r="B179" s="271"/>
      <c r="C179" s="294"/>
      <c r="D179" s="294"/>
      <c r="E179" s="91"/>
      <c r="F179" s="294"/>
      <c r="G179" s="206"/>
    </row>
    <row r="180" spans="1:7" x14ac:dyDescent="0.25">
      <c r="A180" s="205" t="s">
        <v>2151</v>
      </c>
      <c r="B180" s="271"/>
      <c r="C180" s="294"/>
      <c r="D180" s="294"/>
      <c r="E180" s="91"/>
      <c r="F180" s="294"/>
      <c r="G180" s="206"/>
    </row>
    <row r="181" spans="1:7" x14ac:dyDescent="0.25">
      <c r="A181" s="298"/>
      <c r="B181" s="298" t="s">
        <v>705</v>
      </c>
      <c r="C181" s="298" t="s">
        <v>544</v>
      </c>
      <c r="D181" s="298" t="s">
        <v>545</v>
      </c>
      <c r="E181" s="298"/>
      <c r="F181" s="298" t="s">
        <v>509</v>
      </c>
      <c r="G181" s="298"/>
    </row>
    <row r="182" spans="1:7" x14ac:dyDescent="0.25">
      <c r="A182" s="205" t="s">
        <v>2152</v>
      </c>
      <c r="B182" s="205" t="s">
        <v>707</v>
      </c>
      <c r="C182" s="84">
        <v>0</v>
      </c>
      <c r="D182" s="84">
        <v>0</v>
      </c>
      <c r="E182" s="91"/>
      <c r="F182" s="294" t="s">
        <v>13</v>
      </c>
      <c r="G182" s="206"/>
    </row>
    <row r="183" spans="1:7" x14ac:dyDescent="0.25">
      <c r="A183" s="205" t="s">
        <v>2153</v>
      </c>
      <c r="B183" s="205" t="s">
        <v>709</v>
      </c>
      <c r="C183" s="294">
        <v>1</v>
      </c>
      <c r="D183" s="294">
        <v>0</v>
      </c>
      <c r="E183" s="91"/>
      <c r="F183" s="294">
        <v>1</v>
      </c>
      <c r="G183" s="206"/>
    </row>
    <row r="184" spans="1:7" x14ac:dyDescent="0.25">
      <c r="A184" s="205" t="s">
        <v>2154</v>
      </c>
      <c r="B184" s="205" t="s">
        <v>77</v>
      </c>
      <c r="C184" s="84">
        <v>0</v>
      </c>
      <c r="D184" s="84">
        <v>0</v>
      </c>
      <c r="E184" s="91"/>
      <c r="F184" s="294" t="s">
        <v>13</v>
      </c>
      <c r="G184" s="206"/>
    </row>
    <row r="185" spans="1:7" x14ac:dyDescent="0.25">
      <c r="A185" s="205" t="s">
        <v>2155</v>
      </c>
      <c r="B185" s="271"/>
      <c r="C185" s="271"/>
      <c r="D185" s="271"/>
      <c r="E185" s="128"/>
      <c r="F185" s="271"/>
      <c r="G185" s="206"/>
    </row>
    <row r="186" spans="1:7" x14ac:dyDescent="0.25">
      <c r="A186" s="205" t="s">
        <v>2156</v>
      </c>
      <c r="B186" s="271"/>
      <c r="C186" s="271"/>
      <c r="D186" s="271"/>
      <c r="E186" s="128"/>
      <c r="F186" s="271"/>
      <c r="G186" s="206"/>
    </row>
    <row r="187" spans="1:7" x14ac:dyDescent="0.25">
      <c r="A187" s="205" t="s">
        <v>2157</v>
      </c>
      <c r="B187" s="271"/>
      <c r="C187" s="271"/>
      <c r="D187" s="271"/>
      <c r="E187" s="128"/>
      <c r="F187" s="271"/>
      <c r="G187" s="206"/>
    </row>
    <row r="188" spans="1:7" x14ac:dyDescent="0.25">
      <c r="A188" s="205" t="s">
        <v>2158</v>
      </c>
      <c r="B188" s="271"/>
      <c r="C188" s="271"/>
      <c r="D188" s="271"/>
      <c r="E188" s="128"/>
      <c r="F188" s="271"/>
      <c r="G188" s="206"/>
    </row>
    <row r="189" spans="1:7" x14ac:dyDescent="0.25">
      <c r="A189" s="205" t="s">
        <v>2159</v>
      </c>
      <c r="B189" s="271"/>
      <c r="C189" s="271"/>
      <c r="D189" s="271"/>
      <c r="E189" s="128"/>
      <c r="F189" s="271"/>
      <c r="G189" s="206"/>
    </row>
    <row r="190" spans="1:7" x14ac:dyDescent="0.25">
      <c r="A190" s="205" t="s">
        <v>2160</v>
      </c>
      <c r="B190" s="271"/>
      <c r="C190" s="271"/>
      <c r="D190" s="271"/>
      <c r="E190" s="128"/>
      <c r="F190" s="271"/>
      <c r="G190" s="206"/>
    </row>
    <row r="191" spans="1:7" x14ac:dyDescent="0.25">
      <c r="A191" s="298"/>
      <c r="B191" s="298" t="s">
        <v>717</v>
      </c>
      <c r="C191" s="298" t="s">
        <v>544</v>
      </c>
      <c r="D191" s="298" t="s">
        <v>545</v>
      </c>
      <c r="E191" s="298"/>
      <c r="F191" s="298" t="s">
        <v>509</v>
      </c>
      <c r="G191" s="298"/>
    </row>
    <row r="192" spans="1:7" x14ac:dyDescent="0.25">
      <c r="A192" s="205" t="s">
        <v>2161</v>
      </c>
      <c r="B192" s="246" t="s">
        <v>719</v>
      </c>
      <c r="C192" s="294">
        <v>1.996871648266961E-2</v>
      </c>
      <c r="D192" s="294"/>
      <c r="E192" s="91"/>
      <c r="F192" s="294">
        <v>1.996871648266961E-2</v>
      </c>
      <c r="G192" s="206"/>
    </row>
    <row r="193" spans="1:7" x14ac:dyDescent="0.25">
      <c r="A193" s="205" t="s">
        <v>2162</v>
      </c>
      <c r="B193" s="246" t="s">
        <v>2764</v>
      </c>
      <c r="C193" s="294">
        <v>0.16934951697707659</v>
      </c>
      <c r="D193" s="294"/>
      <c r="E193" s="91"/>
      <c r="F193" s="294">
        <v>0.16934951697707659</v>
      </c>
      <c r="G193" s="206"/>
    </row>
    <row r="194" spans="1:7" x14ac:dyDescent="0.25">
      <c r="A194" s="205" t="s">
        <v>2163</v>
      </c>
      <c r="B194" s="246" t="s">
        <v>2765</v>
      </c>
      <c r="C194" s="294">
        <v>0.26082910996673009</v>
      </c>
      <c r="D194" s="294"/>
      <c r="E194" s="84"/>
      <c r="F194" s="294">
        <v>0.26082910996673009</v>
      </c>
      <c r="G194" s="206"/>
    </row>
    <row r="195" spans="1:7" x14ac:dyDescent="0.25">
      <c r="A195" s="205" t="s">
        <v>2164</v>
      </c>
      <c r="B195" s="246" t="s">
        <v>2766</v>
      </c>
      <c r="C195" s="294">
        <v>0.25457484192645763</v>
      </c>
      <c r="D195" s="294"/>
      <c r="E195" s="84"/>
      <c r="F195" s="294">
        <v>0.25457484192645763</v>
      </c>
      <c r="G195" s="206"/>
    </row>
    <row r="196" spans="1:7" x14ac:dyDescent="0.25">
      <c r="A196" s="205" t="s">
        <v>2165</v>
      </c>
      <c r="B196" s="246" t="s">
        <v>2753</v>
      </c>
      <c r="C196" s="294">
        <v>0.29527781464706804</v>
      </c>
      <c r="D196" s="294"/>
      <c r="E196" s="84"/>
      <c r="F196" s="294">
        <v>0.29527781464706804</v>
      </c>
      <c r="G196" s="206"/>
    </row>
    <row r="197" spans="1:7" x14ac:dyDescent="0.25">
      <c r="A197" s="205" t="s">
        <v>2166</v>
      </c>
      <c r="B197" s="270"/>
      <c r="C197" s="294"/>
      <c r="D197" s="294"/>
      <c r="E197" s="84"/>
      <c r="F197" s="294"/>
      <c r="G197" s="206"/>
    </row>
    <row r="198" spans="1:7" x14ac:dyDescent="0.25">
      <c r="A198" s="205" t="s">
        <v>2167</v>
      </c>
      <c r="B198" s="270"/>
      <c r="C198" s="294"/>
      <c r="D198" s="294"/>
      <c r="E198" s="84"/>
      <c r="F198" s="294"/>
      <c r="G198" s="206"/>
    </row>
    <row r="199" spans="1:7" x14ac:dyDescent="0.25">
      <c r="A199" s="205" t="s">
        <v>2168</v>
      </c>
      <c r="B199" s="272"/>
      <c r="C199" s="294"/>
      <c r="D199" s="294"/>
      <c r="E199" s="84"/>
      <c r="F199" s="294"/>
      <c r="G199" s="206"/>
    </row>
    <row r="200" spans="1:7" x14ac:dyDescent="0.25">
      <c r="A200" s="205" t="s">
        <v>2169</v>
      </c>
      <c r="B200" s="272"/>
      <c r="C200" s="294"/>
      <c r="D200" s="294"/>
      <c r="E200" s="84"/>
      <c r="F200" s="294"/>
      <c r="G200" s="206"/>
    </row>
    <row r="201" spans="1:7" x14ac:dyDescent="0.25">
      <c r="A201" s="298"/>
      <c r="B201" s="298" t="s">
        <v>728</v>
      </c>
      <c r="C201" s="298" t="s">
        <v>544</v>
      </c>
      <c r="D201" s="298" t="s">
        <v>545</v>
      </c>
      <c r="E201" s="298"/>
      <c r="F201" s="298" t="s">
        <v>509</v>
      </c>
      <c r="G201" s="298"/>
    </row>
    <row r="202" spans="1:7" x14ac:dyDescent="0.25">
      <c r="A202" s="205" t="s">
        <v>2170</v>
      </c>
      <c r="B202" s="292" t="s">
        <v>1253</v>
      </c>
      <c r="C202" s="294">
        <v>5.866359817495807E-3</v>
      </c>
      <c r="D202" s="294" t="s">
        <v>13</v>
      </c>
      <c r="E202" s="91"/>
      <c r="F202" s="294">
        <v>5.866359817495807E-3</v>
      </c>
      <c r="G202" s="206"/>
    </row>
    <row r="203" spans="1:7" x14ac:dyDescent="0.25">
      <c r="A203" s="205" t="s">
        <v>2171</v>
      </c>
      <c r="B203" s="295" t="s">
        <v>2767</v>
      </c>
      <c r="C203" s="294">
        <v>0</v>
      </c>
      <c r="D203" s="294"/>
      <c r="E203" s="91"/>
      <c r="F203" s="294">
        <v>0</v>
      </c>
      <c r="G203" s="206"/>
    </row>
    <row r="204" spans="1:7" x14ac:dyDescent="0.25">
      <c r="A204" s="205" t="s">
        <v>2172</v>
      </c>
      <c r="B204" s="273"/>
      <c r="C204" s="294"/>
      <c r="D204" s="294"/>
      <c r="E204" s="91"/>
      <c r="F204" s="294"/>
      <c r="G204" s="206"/>
    </row>
    <row r="205" spans="1:7" x14ac:dyDescent="0.25">
      <c r="A205" s="205" t="s">
        <v>2173</v>
      </c>
      <c r="B205" s="273"/>
      <c r="C205" s="294"/>
      <c r="D205" s="294"/>
      <c r="E205" s="91"/>
      <c r="F205" s="294"/>
      <c r="G205" s="206"/>
    </row>
    <row r="206" spans="1:7" x14ac:dyDescent="0.25">
      <c r="A206" s="205" t="s">
        <v>2174</v>
      </c>
      <c r="B206" s="273"/>
      <c r="C206" s="294"/>
      <c r="D206" s="294"/>
      <c r="E206" s="91"/>
      <c r="F206" s="294"/>
      <c r="G206" s="206"/>
    </row>
    <row r="207" spans="1:7" x14ac:dyDescent="0.25">
      <c r="A207" s="205" t="s">
        <v>2175</v>
      </c>
      <c r="B207" s="264"/>
      <c r="C207" s="264"/>
      <c r="D207" s="264"/>
      <c r="E207" s="206"/>
      <c r="F207" s="264"/>
      <c r="G207" s="206"/>
    </row>
    <row r="208" spans="1:7" x14ac:dyDescent="0.25">
      <c r="A208" s="205" t="s">
        <v>2176</v>
      </c>
      <c r="B208" s="264"/>
      <c r="C208" s="264"/>
      <c r="D208" s="264"/>
      <c r="E208" s="206"/>
      <c r="F208" s="264"/>
      <c r="G208" s="206"/>
    </row>
    <row r="209" spans="1:7" x14ac:dyDescent="0.25">
      <c r="A209" s="205" t="s">
        <v>2177</v>
      </c>
      <c r="B209" s="264"/>
      <c r="C209" s="264"/>
      <c r="D209" s="264"/>
      <c r="E209" s="206"/>
      <c r="F209" s="264"/>
      <c r="G209" s="206"/>
    </row>
    <row r="210" spans="1:7" ht="18.75" x14ac:dyDescent="0.25">
      <c r="A210" s="274"/>
      <c r="B210" s="275" t="s">
        <v>2178</v>
      </c>
      <c r="C210" s="276"/>
      <c r="D210" s="276"/>
      <c r="E210" s="276"/>
      <c r="F210" s="276"/>
      <c r="G210" s="276"/>
    </row>
    <row r="211" spans="1:7" x14ac:dyDescent="0.25">
      <c r="A211" s="298"/>
      <c r="B211" s="298" t="s">
        <v>735</v>
      </c>
      <c r="C211" s="298" t="s">
        <v>736</v>
      </c>
      <c r="D211" s="298" t="s">
        <v>737</v>
      </c>
      <c r="E211" s="298"/>
      <c r="F211" s="298" t="s">
        <v>544</v>
      </c>
      <c r="G211" s="298" t="s">
        <v>738</v>
      </c>
    </row>
    <row r="212" spans="1:7" x14ac:dyDescent="0.25">
      <c r="A212" s="205" t="s">
        <v>2179</v>
      </c>
      <c r="B212" s="206" t="s">
        <v>740</v>
      </c>
      <c r="C212" s="265">
        <v>110.11471643019091</v>
      </c>
      <c r="D212" s="205">
        <v>6174</v>
      </c>
      <c r="E212" s="228"/>
      <c r="F212" s="294"/>
      <c r="G212" s="294"/>
    </row>
    <row r="213" spans="1:7" x14ac:dyDescent="0.25">
      <c r="A213" s="228"/>
      <c r="B213" s="231"/>
      <c r="C213" s="228"/>
      <c r="D213" s="228"/>
      <c r="E213" s="228"/>
      <c r="F213" s="229"/>
      <c r="G213" s="229"/>
    </row>
    <row r="214" spans="1:7" x14ac:dyDescent="0.25">
      <c r="A214" s="205"/>
      <c r="B214" s="206" t="s">
        <v>741</v>
      </c>
      <c r="C214" s="228"/>
      <c r="D214" s="228"/>
      <c r="E214" s="228"/>
      <c r="F214" s="229"/>
      <c r="G214" s="229"/>
    </row>
    <row r="215" spans="1:7" x14ac:dyDescent="0.25">
      <c r="A215" s="205" t="s">
        <v>2180</v>
      </c>
      <c r="B215" s="296" t="s">
        <v>1257</v>
      </c>
      <c r="C215" s="265">
        <v>0.23247314000000002</v>
      </c>
      <c r="D215" s="269">
        <v>41</v>
      </c>
      <c r="E215" s="228"/>
      <c r="F215" s="125">
        <v>3.4194856990570418E-4</v>
      </c>
      <c r="G215" s="125">
        <v>6.6407515387107222E-3</v>
      </c>
    </row>
    <row r="216" spans="1:7" x14ac:dyDescent="0.25">
      <c r="A216" s="205" t="s">
        <v>2181</v>
      </c>
      <c r="B216" s="296" t="s">
        <v>1258</v>
      </c>
      <c r="C216" s="265">
        <v>2.0125039199999999</v>
      </c>
      <c r="D216" s="269">
        <v>111</v>
      </c>
      <c r="E216" s="228"/>
      <c r="F216" s="125">
        <v>2.9602251570810443E-3</v>
      </c>
      <c r="G216" s="125">
        <v>1.7978620019436346E-2</v>
      </c>
    </row>
    <row r="217" spans="1:7" x14ac:dyDescent="0.25">
      <c r="A217" s="205" t="s">
        <v>2182</v>
      </c>
      <c r="B217" s="296" t="s">
        <v>1259</v>
      </c>
      <c r="C217" s="265">
        <v>20.577052869999992</v>
      </c>
      <c r="D217" s="269">
        <v>521</v>
      </c>
      <c r="E217" s="228"/>
      <c r="F217" s="125">
        <v>3.0267125921603518E-2</v>
      </c>
      <c r="G217" s="125">
        <v>8.4386135406543564E-2</v>
      </c>
    </row>
    <row r="218" spans="1:7" x14ac:dyDescent="0.25">
      <c r="A218" s="205" t="s">
        <v>2183</v>
      </c>
      <c r="B218" s="296" t="s">
        <v>1260</v>
      </c>
      <c r="C218" s="265">
        <v>67.930700580000007</v>
      </c>
      <c r="D218" s="269">
        <v>1069</v>
      </c>
      <c r="E218" s="228"/>
      <c r="F218" s="125">
        <v>9.9920386140194925E-2</v>
      </c>
      <c r="G218" s="125">
        <v>0.17314544865565273</v>
      </c>
    </row>
    <row r="219" spans="1:7" x14ac:dyDescent="0.25">
      <c r="A219" s="205" t="s">
        <v>2184</v>
      </c>
      <c r="B219" s="296" t="s">
        <v>1261</v>
      </c>
      <c r="C219" s="265">
        <v>113.56951618999982</v>
      </c>
      <c r="D219" s="269">
        <v>1301</v>
      </c>
      <c r="E219" s="228"/>
      <c r="F219" s="125">
        <v>0.16705127158368988</v>
      </c>
      <c r="G219" s="125">
        <v>0.21072238419177194</v>
      </c>
    </row>
    <row r="220" spans="1:7" x14ac:dyDescent="0.25">
      <c r="A220" s="205" t="s">
        <v>2185</v>
      </c>
      <c r="B220" s="296" t="s">
        <v>1262</v>
      </c>
      <c r="C220" s="265">
        <v>241.17466744999933</v>
      </c>
      <c r="D220" s="269">
        <v>1967</v>
      </c>
      <c r="E220" s="228"/>
      <c r="F220" s="125">
        <v>0.35474778992536971</v>
      </c>
      <c r="G220" s="125">
        <v>0.31859410430839002</v>
      </c>
    </row>
    <row r="221" spans="1:7" x14ac:dyDescent="0.25">
      <c r="A221" s="205" t="s">
        <v>2186</v>
      </c>
      <c r="B221" s="296" t="s">
        <v>1263</v>
      </c>
      <c r="C221" s="265">
        <v>127.38496638000007</v>
      </c>
      <c r="D221" s="269">
        <v>751</v>
      </c>
      <c r="E221" s="228"/>
      <c r="F221" s="125">
        <v>0.18737264477576734</v>
      </c>
      <c r="G221" s="125">
        <v>0.12163913184321348</v>
      </c>
    </row>
    <row r="222" spans="1:7" x14ac:dyDescent="0.25">
      <c r="A222" s="205" t="s">
        <v>2187</v>
      </c>
      <c r="B222" s="296" t="s">
        <v>1264</v>
      </c>
      <c r="C222" s="265">
        <v>79.936238839999973</v>
      </c>
      <c r="D222" s="269">
        <v>346</v>
      </c>
      <c r="E222" s="228"/>
      <c r="F222" s="125">
        <v>0.11757953006949017</v>
      </c>
      <c r="G222" s="125">
        <v>5.604146420472951E-2</v>
      </c>
    </row>
    <row r="223" spans="1:7" x14ac:dyDescent="0.25">
      <c r="A223" s="205" t="s">
        <v>2188</v>
      </c>
      <c r="B223" s="296" t="s">
        <v>1265</v>
      </c>
      <c r="C223" s="265">
        <v>27.030139869999989</v>
      </c>
      <c r="D223" s="269">
        <v>67</v>
      </c>
      <c r="E223" s="228"/>
      <c r="F223" s="125">
        <v>3.9759077856898452E-2</v>
      </c>
      <c r="G223" s="125">
        <v>1.0851959831551669E-2</v>
      </c>
    </row>
    <row r="224" spans="1:7" x14ac:dyDescent="0.25">
      <c r="A224" s="205" t="s">
        <v>2189</v>
      </c>
      <c r="B224" s="293"/>
      <c r="C224" s="265"/>
      <c r="D224" s="269"/>
      <c r="E224" s="206"/>
      <c r="F224" s="125" t="str">
        <f t="shared" ref="F224:F238" si="1">IF($C$239=0,"",IF(C224="[for completion]","",IF(C224="","",C224/$C$239)))</f>
        <v/>
      </c>
      <c r="G224" s="125" t="str">
        <f t="shared" ref="G224:G238" si="2">IF($D$239=0,"",IF(D224="[for completion]","",IF(D224="","",D224/$D$239)))</f>
        <v/>
      </c>
    </row>
    <row r="225" spans="1:7" x14ac:dyDescent="0.25">
      <c r="A225" s="205" t="s">
        <v>2190</v>
      </c>
      <c r="B225" s="293"/>
      <c r="C225" s="265"/>
      <c r="D225" s="269"/>
      <c r="E225" s="206"/>
      <c r="F225" s="125" t="str">
        <f t="shared" si="1"/>
        <v/>
      </c>
      <c r="G225" s="125" t="str">
        <f t="shared" si="2"/>
        <v/>
      </c>
    </row>
    <row r="226" spans="1:7" x14ac:dyDescent="0.25">
      <c r="A226" s="205" t="s">
        <v>2191</v>
      </c>
      <c r="B226" s="293"/>
      <c r="C226" s="265"/>
      <c r="D226" s="269"/>
      <c r="E226" s="206"/>
      <c r="F226" s="125" t="str">
        <f t="shared" si="1"/>
        <v/>
      </c>
      <c r="G226" s="125" t="str">
        <f t="shared" si="2"/>
        <v/>
      </c>
    </row>
    <row r="227" spans="1:7" x14ac:dyDescent="0.25">
      <c r="A227" s="205" t="s">
        <v>2192</v>
      </c>
      <c r="B227" s="293"/>
      <c r="C227" s="265"/>
      <c r="D227" s="269"/>
      <c r="E227" s="206"/>
      <c r="F227" s="125" t="str">
        <f t="shared" si="1"/>
        <v/>
      </c>
      <c r="G227" s="125" t="str">
        <f t="shared" si="2"/>
        <v/>
      </c>
    </row>
    <row r="228" spans="1:7" x14ac:dyDescent="0.25">
      <c r="A228" s="205" t="s">
        <v>2193</v>
      </c>
      <c r="B228" s="293"/>
      <c r="C228" s="265"/>
      <c r="D228" s="269"/>
      <c r="E228" s="206"/>
      <c r="F228" s="125" t="str">
        <f t="shared" si="1"/>
        <v/>
      </c>
      <c r="G228" s="125" t="str">
        <f t="shared" si="2"/>
        <v/>
      </c>
    </row>
    <row r="229" spans="1:7" x14ac:dyDescent="0.25">
      <c r="A229" s="205" t="s">
        <v>2194</v>
      </c>
      <c r="B229" s="293"/>
      <c r="C229" s="265"/>
      <c r="D229" s="269"/>
      <c r="E229" s="206"/>
      <c r="F229" s="125" t="str">
        <f t="shared" si="1"/>
        <v/>
      </c>
      <c r="G229" s="125" t="str">
        <f t="shared" si="2"/>
        <v/>
      </c>
    </row>
    <row r="230" spans="1:7" x14ac:dyDescent="0.25">
      <c r="A230" s="205" t="s">
        <v>2195</v>
      </c>
      <c r="B230" s="293"/>
      <c r="C230" s="265"/>
      <c r="D230" s="269"/>
      <c r="E230" s="205"/>
      <c r="F230" s="125" t="str">
        <f t="shared" si="1"/>
        <v/>
      </c>
      <c r="G230" s="125" t="str">
        <f t="shared" si="2"/>
        <v/>
      </c>
    </row>
    <row r="231" spans="1:7" x14ac:dyDescent="0.25">
      <c r="A231" s="205" t="s">
        <v>2196</v>
      </c>
      <c r="B231" s="293"/>
      <c r="C231" s="265"/>
      <c r="D231" s="269"/>
      <c r="E231" s="295"/>
      <c r="F231" s="125" t="str">
        <f t="shared" si="1"/>
        <v/>
      </c>
      <c r="G231" s="125" t="str">
        <f t="shared" si="2"/>
        <v/>
      </c>
    </row>
    <row r="232" spans="1:7" x14ac:dyDescent="0.25">
      <c r="A232" s="205" t="s">
        <v>2197</v>
      </c>
      <c r="B232" s="293"/>
      <c r="C232" s="265"/>
      <c r="D232" s="269"/>
      <c r="E232" s="295"/>
      <c r="F232" s="125" t="str">
        <f t="shared" si="1"/>
        <v/>
      </c>
      <c r="G232" s="125" t="str">
        <f t="shared" si="2"/>
        <v/>
      </c>
    </row>
    <row r="233" spans="1:7" x14ac:dyDescent="0.25">
      <c r="A233" s="205" t="s">
        <v>2198</v>
      </c>
      <c r="B233" s="293"/>
      <c r="C233" s="265"/>
      <c r="D233" s="269"/>
      <c r="E233" s="295"/>
      <c r="F233" s="125" t="str">
        <f t="shared" si="1"/>
        <v/>
      </c>
      <c r="G233" s="125" t="str">
        <f t="shared" si="2"/>
        <v/>
      </c>
    </row>
    <row r="234" spans="1:7" x14ac:dyDescent="0.25">
      <c r="A234" s="205" t="s">
        <v>2199</v>
      </c>
      <c r="B234" s="293"/>
      <c r="C234" s="265"/>
      <c r="D234" s="269"/>
      <c r="E234" s="295"/>
      <c r="F234" s="125" t="str">
        <f t="shared" si="1"/>
        <v/>
      </c>
      <c r="G234" s="125" t="str">
        <f t="shared" si="2"/>
        <v/>
      </c>
    </row>
    <row r="235" spans="1:7" x14ac:dyDescent="0.25">
      <c r="A235" s="205" t="s">
        <v>2200</v>
      </c>
      <c r="B235" s="293"/>
      <c r="C235" s="265"/>
      <c r="D235" s="269"/>
      <c r="E235" s="295"/>
      <c r="F235" s="125" t="str">
        <f t="shared" si="1"/>
        <v/>
      </c>
      <c r="G235" s="125" t="str">
        <f t="shared" si="2"/>
        <v/>
      </c>
    </row>
    <row r="236" spans="1:7" x14ac:dyDescent="0.25">
      <c r="A236" s="205" t="s">
        <v>2201</v>
      </c>
      <c r="B236" s="293"/>
      <c r="C236" s="265"/>
      <c r="D236" s="269"/>
      <c r="E236" s="295"/>
      <c r="F236" s="125" t="str">
        <f t="shared" si="1"/>
        <v/>
      </c>
      <c r="G236" s="125" t="str">
        <f t="shared" si="2"/>
        <v/>
      </c>
    </row>
    <row r="237" spans="1:7" x14ac:dyDescent="0.25">
      <c r="A237" s="205" t="s">
        <v>2202</v>
      </c>
      <c r="B237" s="264"/>
      <c r="C237" s="265"/>
      <c r="D237" s="269"/>
      <c r="E237" s="295"/>
      <c r="F237" s="125" t="str">
        <f t="shared" si="1"/>
        <v/>
      </c>
      <c r="G237" s="125" t="str">
        <f t="shared" si="2"/>
        <v/>
      </c>
    </row>
    <row r="238" spans="1:7" x14ac:dyDescent="0.25">
      <c r="A238" s="205" t="s">
        <v>2203</v>
      </c>
      <c r="B238" s="264"/>
      <c r="C238" s="265"/>
      <c r="D238" s="269"/>
      <c r="E238" s="295"/>
      <c r="F238" s="125" t="str">
        <f t="shared" si="1"/>
        <v/>
      </c>
      <c r="G238" s="125" t="str">
        <f t="shared" si="2"/>
        <v/>
      </c>
    </row>
    <row r="239" spans="1:7" x14ac:dyDescent="0.25">
      <c r="A239" s="205" t="s">
        <v>2204</v>
      </c>
      <c r="B239" s="233" t="s">
        <v>79</v>
      </c>
      <c r="C239" s="234">
        <v>679.8482592399987</v>
      </c>
      <c r="D239" s="235">
        <v>6174</v>
      </c>
      <c r="E239" s="295"/>
      <c r="F239" s="106">
        <f>SUM(F215:F238)</f>
        <v>1.0000000000000007</v>
      </c>
      <c r="G239" s="106">
        <f>SUM(G215:G238)</f>
        <v>1.0000000000000002</v>
      </c>
    </row>
    <row r="240" spans="1:7" x14ac:dyDescent="0.25">
      <c r="A240" s="298"/>
      <c r="B240" s="298" t="s">
        <v>1390</v>
      </c>
      <c r="C240" s="298" t="s">
        <v>736</v>
      </c>
      <c r="D240" s="298" t="s">
        <v>737</v>
      </c>
      <c r="E240" s="298"/>
      <c r="F240" s="298" t="s">
        <v>544</v>
      </c>
      <c r="G240" s="298" t="s">
        <v>738</v>
      </c>
    </row>
    <row r="241" spans="1:7" x14ac:dyDescent="0.25">
      <c r="A241" s="205" t="s">
        <v>2205</v>
      </c>
      <c r="B241" s="205" t="s">
        <v>768</v>
      </c>
      <c r="C241" s="294">
        <v>0.51780446682366255</v>
      </c>
      <c r="D241" s="205">
        <v>6174</v>
      </c>
      <c r="E241" s="205"/>
      <c r="F241" s="113">
        <v>1</v>
      </c>
      <c r="G241" s="113">
        <v>1</v>
      </c>
    </row>
    <row r="242" spans="1:7" x14ac:dyDescent="0.25">
      <c r="A242" s="205"/>
      <c r="B242" s="205"/>
      <c r="C242" s="205"/>
      <c r="D242" s="205"/>
      <c r="E242" s="205"/>
      <c r="F242" s="113"/>
      <c r="G242" s="113"/>
    </row>
    <row r="243" spans="1:7" x14ac:dyDescent="0.25">
      <c r="A243" s="205"/>
      <c r="B243" s="206" t="s">
        <v>769</v>
      </c>
      <c r="C243" s="205"/>
      <c r="D243" s="205"/>
      <c r="E243" s="205"/>
      <c r="F243" s="113"/>
      <c r="G243" s="113"/>
    </row>
    <row r="244" spans="1:7" x14ac:dyDescent="0.25">
      <c r="A244" s="205" t="s">
        <v>2206</v>
      </c>
      <c r="B244" s="205" t="s">
        <v>771</v>
      </c>
      <c r="C244" s="265">
        <v>214.18394716000029</v>
      </c>
      <c r="D244" s="269">
        <v>2487</v>
      </c>
      <c r="E244" s="205"/>
      <c r="F244" s="125">
        <v>0.31504669497784138</v>
      </c>
      <c r="G244" s="125">
        <v>0.40281827016520894</v>
      </c>
    </row>
    <row r="245" spans="1:7" x14ac:dyDescent="0.25">
      <c r="A245" s="205" t="s">
        <v>2207</v>
      </c>
      <c r="B245" s="205" t="s">
        <v>773</v>
      </c>
      <c r="C245" s="265">
        <v>102.76785265000004</v>
      </c>
      <c r="D245" s="269">
        <v>851</v>
      </c>
      <c r="E245" s="205"/>
      <c r="F245" s="125">
        <v>0.15116292680499624</v>
      </c>
      <c r="G245" s="125">
        <v>0.13783608681567866</v>
      </c>
    </row>
    <row r="246" spans="1:7" x14ac:dyDescent="0.25">
      <c r="A246" s="205" t="s">
        <v>2208</v>
      </c>
      <c r="B246" s="205" t="s">
        <v>775</v>
      </c>
      <c r="C246" s="265">
        <v>92.953134270000049</v>
      </c>
      <c r="D246" s="269">
        <v>718</v>
      </c>
      <c r="E246" s="205"/>
      <c r="F246" s="125">
        <v>0.13672629591478577</v>
      </c>
      <c r="G246" s="125">
        <v>0.11629413670229997</v>
      </c>
    </row>
    <row r="247" spans="1:7" x14ac:dyDescent="0.25">
      <c r="A247" s="205" t="s">
        <v>2209</v>
      </c>
      <c r="B247" s="205" t="s">
        <v>777</v>
      </c>
      <c r="C247" s="265">
        <v>113.10070007000007</v>
      </c>
      <c r="D247" s="269">
        <v>897</v>
      </c>
      <c r="E247" s="205"/>
      <c r="F247" s="125">
        <v>0.16636168223249576</v>
      </c>
      <c r="G247" s="125">
        <v>0.14528668610301262</v>
      </c>
    </row>
    <row r="248" spans="1:7" x14ac:dyDescent="0.25">
      <c r="A248" s="205" t="s">
        <v>2210</v>
      </c>
      <c r="B248" s="205" t="s">
        <v>779</v>
      </c>
      <c r="C248" s="265">
        <v>142.91573967999983</v>
      </c>
      <c r="D248" s="269">
        <v>1112</v>
      </c>
      <c r="E248" s="205"/>
      <c r="F248" s="125">
        <v>0.21021711497763501</v>
      </c>
      <c r="G248" s="125">
        <v>0.18011013929381275</v>
      </c>
    </row>
    <row r="249" spans="1:7" x14ac:dyDescent="0.25">
      <c r="A249" s="205" t="s">
        <v>2211</v>
      </c>
      <c r="B249" s="205" t="s">
        <v>781</v>
      </c>
      <c r="C249" s="265">
        <v>13.38051302</v>
      </c>
      <c r="D249" s="269">
        <v>105</v>
      </c>
      <c r="E249" s="205"/>
      <c r="F249" s="125">
        <v>1.9681616946343371E-2</v>
      </c>
      <c r="G249" s="125">
        <v>1.7006802721088437E-2</v>
      </c>
    </row>
    <row r="250" spans="1:7" x14ac:dyDescent="0.25">
      <c r="A250" s="205" t="s">
        <v>2212</v>
      </c>
      <c r="B250" s="205" t="s">
        <v>783</v>
      </c>
      <c r="C250" s="265">
        <v>0.54637239000000004</v>
      </c>
      <c r="D250" s="269">
        <v>4</v>
      </c>
      <c r="E250" s="205"/>
      <c r="F250" s="125">
        <v>8.0366814590477709E-4</v>
      </c>
      <c r="G250" s="125">
        <v>6.4787819889860706E-4</v>
      </c>
    </row>
    <row r="251" spans="1:7" x14ac:dyDescent="0.25">
      <c r="A251" s="205" t="s">
        <v>2213</v>
      </c>
      <c r="B251" s="205" t="s">
        <v>785</v>
      </c>
      <c r="C251" s="265">
        <v>0</v>
      </c>
      <c r="D251" s="269">
        <v>0</v>
      </c>
      <c r="E251" s="205"/>
      <c r="F251" s="125">
        <v>0</v>
      </c>
      <c r="G251" s="125">
        <v>0</v>
      </c>
    </row>
    <row r="252" spans="1:7" x14ac:dyDescent="0.25">
      <c r="A252" s="205" t="s">
        <v>2214</v>
      </c>
      <c r="B252" s="233" t="s">
        <v>79</v>
      </c>
      <c r="C252" s="123">
        <v>679.8482592399987</v>
      </c>
      <c r="D252" s="124">
        <v>6174</v>
      </c>
      <c r="E252" s="205"/>
      <c r="F252" s="106">
        <f>SUM(F244:F251)</f>
        <v>1.0000000000000024</v>
      </c>
      <c r="G252" s="106">
        <f>SUM(G244:G251)</f>
        <v>0.99999999999999989</v>
      </c>
    </row>
    <row r="253" spans="1:7" x14ac:dyDescent="0.25">
      <c r="A253" s="205" t="s">
        <v>2215</v>
      </c>
      <c r="B253" s="230" t="s">
        <v>788</v>
      </c>
      <c r="C253" s="265">
        <v>0</v>
      </c>
      <c r="D253" s="269"/>
      <c r="E253" s="205"/>
      <c r="F253" s="125">
        <v>0</v>
      </c>
      <c r="G253" s="125">
        <v>0</v>
      </c>
    </row>
    <row r="254" spans="1:7" x14ac:dyDescent="0.25">
      <c r="A254" s="205" t="s">
        <v>2217</v>
      </c>
      <c r="B254" s="230" t="s">
        <v>790</v>
      </c>
      <c r="C254" s="265">
        <v>0</v>
      </c>
      <c r="D254" s="269"/>
      <c r="E254" s="205"/>
      <c r="F254" s="125">
        <v>0</v>
      </c>
      <c r="G254" s="125">
        <v>0</v>
      </c>
    </row>
    <row r="255" spans="1:7" x14ac:dyDescent="0.25">
      <c r="A255" s="205" t="s">
        <v>2218</v>
      </c>
      <c r="B255" s="230" t="s">
        <v>792</v>
      </c>
      <c r="C255" s="265">
        <v>0</v>
      </c>
      <c r="D255" s="269"/>
      <c r="E255" s="205"/>
      <c r="F255" s="125">
        <v>0</v>
      </c>
      <c r="G255" s="125">
        <v>0</v>
      </c>
    </row>
    <row r="256" spans="1:7" x14ac:dyDescent="0.25">
      <c r="A256" s="205" t="s">
        <v>2219</v>
      </c>
      <c r="B256" s="230" t="s">
        <v>794</v>
      </c>
      <c r="C256" s="265">
        <v>0</v>
      </c>
      <c r="D256" s="269"/>
      <c r="E256" s="205"/>
      <c r="F256" s="125">
        <v>0</v>
      </c>
      <c r="G256" s="125">
        <v>0</v>
      </c>
    </row>
    <row r="257" spans="1:7" x14ac:dyDescent="0.25">
      <c r="A257" s="205" t="s">
        <v>2220</v>
      </c>
      <c r="B257" s="230" t="s">
        <v>796</v>
      </c>
      <c r="C257" s="265">
        <v>0</v>
      </c>
      <c r="D257" s="269"/>
      <c r="E257" s="205"/>
      <c r="F257" s="125">
        <v>0</v>
      </c>
      <c r="G257" s="125">
        <v>0</v>
      </c>
    </row>
    <row r="258" spans="1:7" x14ac:dyDescent="0.25">
      <c r="A258" s="205" t="s">
        <v>2221</v>
      </c>
      <c r="B258" s="230" t="s">
        <v>798</v>
      </c>
      <c r="C258" s="265">
        <v>0</v>
      </c>
      <c r="D258" s="269"/>
      <c r="E258" s="205"/>
      <c r="F258" s="125">
        <v>0</v>
      </c>
      <c r="G258" s="125">
        <v>0</v>
      </c>
    </row>
    <row r="259" spans="1:7" x14ac:dyDescent="0.25">
      <c r="A259" s="205" t="s">
        <v>2222</v>
      </c>
      <c r="B259" s="230"/>
      <c r="C259" s="205"/>
      <c r="D259" s="205"/>
      <c r="E259" s="205"/>
      <c r="F259" s="125"/>
      <c r="G259" s="125"/>
    </row>
    <row r="260" spans="1:7" x14ac:dyDescent="0.25">
      <c r="A260" s="205" t="s">
        <v>2223</v>
      </c>
      <c r="B260" s="230"/>
      <c r="C260" s="205"/>
      <c r="D260" s="205"/>
      <c r="E260" s="205"/>
      <c r="F260" s="125"/>
      <c r="G260" s="125"/>
    </row>
    <row r="261" spans="1:7" x14ac:dyDescent="0.25">
      <c r="A261" s="205" t="s">
        <v>2224</v>
      </c>
      <c r="B261" s="230"/>
      <c r="C261" s="205"/>
      <c r="D261" s="205"/>
      <c r="E261" s="205"/>
      <c r="F261" s="125"/>
      <c r="G261" s="125"/>
    </row>
    <row r="262" spans="1:7" x14ac:dyDescent="0.25">
      <c r="A262" s="298"/>
      <c r="B262" s="298" t="s">
        <v>2225</v>
      </c>
      <c r="C262" s="298" t="s">
        <v>736</v>
      </c>
      <c r="D262" s="298" t="s">
        <v>737</v>
      </c>
      <c r="E262" s="298"/>
      <c r="F262" s="298" t="s">
        <v>544</v>
      </c>
      <c r="G262" s="298" t="s">
        <v>738</v>
      </c>
    </row>
    <row r="263" spans="1:7" x14ac:dyDescent="0.25">
      <c r="A263" s="205" t="s">
        <v>2226</v>
      </c>
      <c r="B263" s="205" t="s">
        <v>768</v>
      </c>
      <c r="C263" s="294">
        <v>0.59856465581362517</v>
      </c>
      <c r="D263" s="205">
        <v>6174</v>
      </c>
      <c r="E263" s="205"/>
      <c r="F263" s="113">
        <v>1</v>
      </c>
      <c r="G263" s="113">
        <v>1</v>
      </c>
    </row>
    <row r="264" spans="1:7" x14ac:dyDescent="0.25">
      <c r="A264" s="205"/>
      <c r="B264" s="205"/>
      <c r="C264" s="205"/>
      <c r="D264" s="205"/>
      <c r="E264" s="205"/>
      <c r="F264" s="113"/>
      <c r="G264" s="113"/>
    </row>
    <row r="265" spans="1:7" x14ac:dyDescent="0.25">
      <c r="A265" s="205"/>
      <c r="B265" s="206" t="s">
        <v>769</v>
      </c>
      <c r="C265" s="205"/>
      <c r="D265" s="205"/>
      <c r="E265" s="205"/>
      <c r="F265" s="113"/>
      <c r="G265" s="113"/>
    </row>
    <row r="266" spans="1:7" x14ac:dyDescent="0.25">
      <c r="A266" s="205" t="s">
        <v>2227</v>
      </c>
      <c r="B266" s="205" t="s">
        <v>771</v>
      </c>
      <c r="C266" s="265">
        <v>140.58385237000007</v>
      </c>
      <c r="D266" s="269">
        <v>1855</v>
      </c>
      <c r="E266" s="205"/>
      <c r="F266" s="125">
        <v>0.20678710353271851</v>
      </c>
      <c r="G266" s="125">
        <v>0.30045351473922904</v>
      </c>
    </row>
    <row r="267" spans="1:7" x14ac:dyDescent="0.25">
      <c r="A267" s="205" t="s">
        <v>2228</v>
      </c>
      <c r="B267" s="205" t="s">
        <v>773</v>
      </c>
      <c r="C267" s="265">
        <v>97.637062910000154</v>
      </c>
      <c r="D267" s="269">
        <v>904</v>
      </c>
      <c r="E267" s="205"/>
      <c r="F267" s="125">
        <v>0.14361596368452642</v>
      </c>
      <c r="G267" s="125">
        <v>0.14642047295108521</v>
      </c>
    </row>
    <row r="268" spans="1:7" x14ac:dyDescent="0.25">
      <c r="A268" s="205" t="s">
        <v>2229</v>
      </c>
      <c r="B268" s="205" t="s">
        <v>775</v>
      </c>
      <c r="C268" s="265">
        <v>115.68609358999998</v>
      </c>
      <c r="D268" s="269">
        <v>977</v>
      </c>
      <c r="E268" s="205"/>
      <c r="F268" s="125">
        <v>0.17016458013634586</v>
      </c>
      <c r="G268" s="125">
        <v>0.15824425008098478</v>
      </c>
    </row>
    <row r="269" spans="1:7" x14ac:dyDescent="0.25">
      <c r="A269" s="205" t="s">
        <v>2230</v>
      </c>
      <c r="B269" s="205" t="s">
        <v>777</v>
      </c>
      <c r="C269" s="265">
        <v>113.96531917000007</v>
      </c>
      <c r="D269" s="269">
        <v>900</v>
      </c>
      <c r="E269" s="205"/>
      <c r="F269" s="125">
        <v>0.16763346470490595</v>
      </c>
      <c r="G269" s="125">
        <v>0.1457725947521866</v>
      </c>
    </row>
    <row r="270" spans="1:7" x14ac:dyDescent="0.25">
      <c r="A270" s="205" t="s">
        <v>2231</v>
      </c>
      <c r="B270" s="205" t="s">
        <v>779</v>
      </c>
      <c r="C270" s="265">
        <v>110.12764579999995</v>
      </c>
      <c r="D270" s="269">
        <v>856</v>
      </c>
      <c r="E270" s="205"/>
      <c r="F270" s="125">
        <v>0.16198856774761985</v>
      </c>
      <c r="G270" s="125">
        <v>0.13864593456430191</v>
      </c>
    </row>
    <row r="271" spans="1:7" x14ac:dyDescent="0.25">
      <c r="A271" s="205" t="s">
        <v>2232</v>
      </c>
      <c r="B271" s="205" t="s">
        <v>781</v>
      </c>
      <c r="C271" s="265">
        <v>37.25838785000002</v>
      </c>
      <c r="D271" s="269">
        <v>264</v>
      </c>
      <c r="E271" s="205"/>
      <c r="F271" s="125">
        <v>5.4803976245597963E-2</v>
      </c>
      <c r="G271" s="125">
        <v>4.2759961127308066E-2</v>
      </c>
    </row>
    <row r="272" spans="1:7" x14ac:dyDescent="0.25">
      <c r="A272" s="205" t="s">
        <v>2233</v>
      </c>
      <c r="B272" s="205" t="s">
        <v>783</v>
      </c>
      <c r="C272" s="265">
        <v>26.305431029999994</v>
      </c>
      <c r="D272" s="269">
        <v>176</v>
      </c>
      <c r="E272" s="205"/>
      <c r="F272" s="125">
        <v>3.8693091689911502E-2</v>
      </c>
      <c r="G272" s="125">
        <v>2.8506640751538709E-2</v>
      </c>
    </row>
    <row r="273" spans="1:7" x14ac:dyDescent="0.25">
      <c r="A273" s="205" t="s">
        <v>2234</v>
      </c>
      <c r="B273" s="205" t="s">
        <v>785</v>
      </c>
      <c r="C273" s="265">
        <v>38.284466520000038</v>
      </c>
      <c r="D273" s="269">
        <v>242</v>
      </c>
      <c r="E273" s="205"/>
      <c r="F273" s="125">
        <v>5.631325225837628E-2</v>
      </c>
      <c r="G273" s="125">
        <v>3.9196631033365729E-2</v>
      </c>
    </row>
    <row r="274" spans="1:7" x14ac:dyDescent="0.25">
      <c r="A274" s="205" t="s">
        <v>2235</v>
      </c>
      <c r="B274" s="233" t="s">
        <v>79</v>
      </c>
      <c r="C274" s="123">
        <v>679.8482592399987</v>
      </c>
      <c r="D274" s="124">
        <v>6174</v>
      </c>
      <c r="E274" s="205"/>
      <c r="F274" s="106">
        <f>SUM(F266:F273)</f>
        <v>1.0000000000000022</v>
      </c>
      <c r="G274" s="106">
        <f>SUM(G266:G273)</f>
        <v>1.0000000000000002</v>
      </c>
    </row>
    <row r="275" spans="1:7" x14ac:dyDescent="0.25">
      <c r="A275" s="205" t="s">
        <v>2236</v>
      </c>
      <c r="B275" s="230" t="s">
        <v>788</v>
      </c>
      <c r="C275" s="265">
        <v>18.010435640000001</v>
      </c>
      <c r="D275" s="269">
        <v>115</v>
      </c>
      <c r="E275" s="205"/>
      <c r="F275" s="125">
        <v>2.6491846371915165E-2</v>
      </c>
      <c r="G275" s="125">
        <v>1.8626498218334953E-2</v>
      </c>
    </row>
    <row r="276" spans="1:7" x14ac:dyDescent="0.25">
      <c r="A276" s="205" t="s">
        <v>2237</v>
      </c>
      <c r="B276" s="230" t="s">
        <v>790</v>
      </c>
      <c r="C276" s="265">
        <v>9.4398854500000002</v>
      </c>
      <c r="D276" s="269">
        <v>57</v>
      </c>
      <c r="E276" s="205"/>
      <c r="F276" s="125">
        <v>1.3885282960866642E-2</v>
      </c>
      <c r="G276" s="125">
        <v>9.23226433430515E-3</v>
      </c>
    </row>
    <row r="277" spans="1:7" x14ac:dyDescent="0.25">
      <c r="A277" s="205" t="s">
        <v>2238</v>
      </c>
      <c r="B277" s="230" t="s">
        <v>792</v>
      </c>
      <c r="C277" s="265">
        <v>4.5145748600000006</v>
      </c>
      <c r="D277" s="269">
        <v>30</v>
      </c>
      <c r="E277" s="205"/>
      <c r="F277" s="125">
        <v>6.6405625058845287E-3</v>
      </c>
      <c r="G277" s="125">
        <v>4.859086491739553E-3</v>
      </c>
    </row>
    <row r="278" spans="1:7" x14ac:dyDescent="0.25">
      <c r="A278" s="205" t="s">
        <v>2239</v>
      </c>
      <c r="B278" s="230" t="s">
        <v>794</v>
      </c>
      <c r="C278" s="265">
        <v>3.9818369600000003</v>
      </c>
      <c r="D278" s="269">
        <v>25</v>
      </c>
      <c r="E278" s="205"/>
      <c r="F278" s="125">
        <v>5.8569495558483736E-3</v>
      </c>
      <c r="G278" s="125">
        <v>4.0492387431162943E-3</v>
      </c>
    </row>
    <row r="279" spans="1:7" x14ac:dyDescent="0.25">
      <c r="A279" s="205" t="s">
        <v>2240</v>
      </c>
      <c r="B279" s="230" t="s">
        <v>796</v>
      </c>
      <c r="C279" s="265">
        <v>0</v>
      </c>
      <c r="D279" s="269"/>
      <c r="E279" s="205"/>
      <c r="F279" s="125">
        <v>0</v>
      </c>
      <c r="G279" s="125">
        <v>0</v>
      </c>
    </row>
    <row r="280" spans="1:7" x14ac:dyDescent="0.25">
      <c r="A280" s="205" t="s">
        <v>2241</v>
      </c>
      <c r="B280" s="230" t="s">
        <v>798</v>
      </c>
      <c r="C280" s="265">
        <v>2.3377336099999999</v>
      </c>
      <c r="D280" s="269">
        <v>15</v>
      </c>
      <c r="E280" s="205"/>
      <c r="F280" s="125">
        <v>3.4386108638615161E-3</v>
      </c>
      <c r="G280" s="125">
        <v>2.4295432458697765E-3</v>
      </c>
    </row>
    <row r="281" spans="1:7" x14ac:dyDescent="0.25">
      <c r="A281" s="205" t="s">
        <v>2242</v>
      </c>
      <c r="B281" s="230"/>
      <c r="C281" s="205"/>
      <c r="D281" s="205"/>
      <c r="E281" s="205"/>
      <c r="F281" s="232"/>
      <c r="G281" s="232"/>
    </row>
    <row r="282" spans="1:7" x14ac:dyDescent="0.25">
      <c r="A282" s="205" t="s">
        <v>2243</v>
      </c>
      <c r="B282" s="230"/>
      <c r="C282" s="205"/>
      <c r="D282" s="205"/>
      <c r="E282" s="205"/>
      <c r="F282" s="232"/>
      <c r="G282" s="232"/>
    </row>
    <row r="283" spans="1:7" x14ac:dyDescent="0.25">
      <c r="A283" s="205" t="s">
        <v>2244</v>
      </c>
      <c r="B283" s="230"/>
      <c r="C283" s="205"/>
      <c r="D283" s="205"/>
      <c r="E283" s="205"/>
      <c r="F283" s="232"/>
      <c r="G283" s="232"/>
    </row>
    <row r="284" spans="1:7" x14ac:dyDescent="0.25">
      <c r="A284" s="298"/>
      <c r="B284" s="298" t="s">
        <v>821</v>
      </c>
      <c r="C284" s="298" t="s">
        <v>544</v>
      </c>
      <c r="D284" s="298"/>
      <c r="E284" s="298"/>
      <c r="F284" s="298"/>
      <c r="G284" s="298"/>
    </row>
    <row r="285" spans="1:7" x14ac:dyDescent="0.25">
      <c r="A285" s="205" t="s">
        <v>2245</v>
      </c>
      <c r="B285" s="205" t="s">
        <v>823</v>
      </c>
      <c r="C285" s="294">
        <v>0.97237564723487846</v>
      </c>
      <c r="D285" s="205"/>
      <c r="E285" s="295"/>
      <c r="F285" s="295"/>
      <c r="G285" s="295"/>
    </row>
    <row r="286" spans="1:7" x14ac:dyDescent="0.25">
      <c r="A286" s="205" t="s">
        <v>2246</v>
      </c>
      <c r="B286" s="205" t="s">
        <v>825</v>
      </c>
      <c r="C286" s="294">
        <v>2.7624352765122238E-2</v>
      </c>
      <c r="D286" s="205"/>
      <c r="E286" s="295"/>
      <c r="F286" s="295"/>
      <c r="G286" s="128"/>
    </row>
    <row r="287" spans="1:7" x14ac:dyDescent="0.25">
      <c r="A287" s="205" t="s">
        <v>2247</v>
      </c>
      <c r="B287" s="205" t="s">
        <v>827</v>
      </c>
      <c r="C287" s="294"/>
      <c r="D287" s="205"/>
      <c r="E287" s="295"/>
      <c r="F287" s="295"/>
      <c r="G287" s="128"/>
    </row>
    <row r="288" spans="1:7" x14ac:dyDescent="0.25">
      <c r="A288" s="205" t="s">
        <v>2248</v>
      </c>
      <c r="B288" s="205" t="s">
        <v>2249</v>
      </c>
      <c r="C288" s="294"/>
      <c r="D288" s="205"/>
      <c r="E288" s="295"/>
      <c r="F288" s="295"/>
      <c r="G288" s="128"/>
    </row>
    <row r="289" spans="1:7" x14ac:dyDescent="0.25">
      <c r="A289" s="205" t="s">
        <v>2250</v>
      </c>
      <c r="B289" s="206" t="s">
        <v>831</v>
      </c>
      <c r="C289" s="294"/>
      <c r="D289" s="228"/>
      <c r="E289" s="228"/>
      <c r="F289" s="229"/>
      <c r="G289" s="229"/>
    </row>
    <row r="290" spans="1:7" x14ac:dyDescent="0.25">
      <c r="A290" s="205" t="s">
        <v>2251</v>
      </c>
      <c r="B290" s="205" t="s">
        <v>77</v>
      </c>
      <c r="C290" s="294"/>
      <c r="D290" s="205"/>
      <c r="E290" s="295"/>
      <c r="F290" s="295"/>
      <c r="G290" s="128"/>
    </row>
    <row r="291" spans="1:7" x14ac:dyDescent="0.25">
      <c r="A291" s="205" t="s">
        <v>2252</v>
      </c>
      <c r="B291" s="230" t="s">
        <v>834</v>
      </c>
      <c r="C291" s="277"/>
      <c r="D291" s="205"/>
      <c r="E291" s="295"/>
      <c r="F291" s="295"/>
      <c r="G291" s="128"/>
    </row>
    <row r="292" spans="1:7" x14ac:dyDescent="0.25">
      <c r="A292" s="205" t="s">
        <v>2253</v>
      </c>
      <c r="B292" s="230" t="s">
        <v>836</v>
      </c>
      <c r="C292" s="294"/>
      <c r="D292" s="205"/>
      <c r="E292" s="295"/>
      <c r="F292" s="295"/>
      <c r="G292" s="128"/>
    </row>
    <row r="293" spans="1:7" x14ac:dyDescent="0.25">
      <c r="A293" s="205" t="s">
        <v>2254</v>
      </c>
      <c r="B293" s="230" t="s">
        <v>838</v>
      </c>
      <c r="C293" s="294"/>
      <c r="D293" s="205"/>
      <c r="E293" s="295"/>
      <c r="F293" s="295"/>
      <c r="G293" s="128"/>
    </row>
    <row r="294" spans="1:7" x14ac:dyDescent="0.25">
      <c r="A294" s="205" t="s">
        <v>2255</v>
      </c>
      <c r="B294" s="230" t="s">
        <v>840</v>
      </c>
      <c r="C294" s="294"/>
      <c r="D294" s="205"/>
      <c r="E294" s="295"/>
      <c r="F294" s="295"/>
      <c r="G294" s="128"/>
    </row>
    <row r="295" spans="1:7" x14ac:dyDescent="0.25">
      <c r="A295" s="205" t="s">
        <v>2256</v>
      </c>
      <c r="B295" s="263" t="s">
        <v>81</v>
      </c>
      <c r="C295" s="294"/>
      <c r="D295" s="205"/>
      <c r="E295" s="295"/>
      <c r="F295" s="295"/>
      <c r="G295" s="128"/>
    </row>
    <row r="296" spans="1:7" x14ac:dyDescent="0.25">
      <c r="A296" s="205" t="s">
        <v>2257</v>
      </c>
      <c r="B296" s="263" t="s">
        <v>81</v>
      </c>
      <c r="C296" s="294"/>
      <c r="D296" s="205"/>
      <c r="E296" s="295"/>
      <c r="F296" s="295"/>
      <c r="G296" s="128"/>
    </row>
    <row r="297" spans="1:7" x14ac:dyDescent="0.25">
      <c r="A297" s="205" t="s">
        <v>2258</v>
      </c>
      <c r="B297" s="263" t="s">
        <v>81</v>
      </c>
      <c r="C297" s="294"/>
      <c r="D297" s="205"/>
      <c r="E297" s="295"/>
      <c r="F297" s="295"/>
      <c r="G297" s="128"/>
    </row>
    <row r="298" spans="1:7" x14ac:dyDescent="0.25">
      <c r="A298" s="205" t="s">
        <v>2259</v>
      </c>
      <c r="B298" s="263" t="s">
        <v>81</v>
      </c>
      <c r="C298" s="294"/>
      <c r="D298" s="205"/>
      <c r="E298" s="295"/>
      <c r="F298" s="295"/>
      <c r="G298" s="128"/>
    </row>
    <row r="299" spans="1:7" x14ac:dyDescent="0.25">
      <c r="A299" s="205" t="s">
        <v>2260</v>
      </c>
      <c r="B299" s="263" t="s">
        <v>81</v>
      </c>
      <c r="C299" s="294"/>
      <c r="D299" s="205"/>
      <c r="E299" s="295"/>
      <c r="F299" s="295"/>
      <c r="G299" s="128"/>
    </row>
    <row r="300" spans="1:7" x14ac:dyDescent="0.25">
      <c r="A300" s="205" t="s">
        <v>2261</v>
      </c>
      <c r="B300" s="263" t="s">
        <v>81</v>
      </c>
      <c r="C300" s="294"/>
      <c r="D300" s="205"/>
      <c r="E300" s="295"/>
      <c r="F300" s="295"/>
      <c r="G300" s="128"/>
    </row>
    <row r="301" spans="1:7" x14ac:dyDescent="0.25">
      <c r="A301" s="298"/>
      <c r="B301" s="298" t="s">
        <v>847</v>
      </c>
      <c r="C301" s="298" t="s">
        <v>544</v>
      </c>
      <c r="D301" s="298"/>
      <c r="E301" s="298"/>
      <c r="F301" s="298"/>
      <c r="G301" s="298"/>
    </row>
    <row r="302" spans="1:7" x14ac:dyDescent="0.25">
      <c r="A302" s="205" t="s">
        <v>2262</v>
      </c>
      <c r="B302" s="205" t="s">
        <v>849</v>
      </c>
      <c r="C302" s="294">
        <v>1</v>
      </c>
      <c r="D302" s="205"/>
      <c r="E302" s="128"/>
      <c r="F302" s="128"/>
      <c r="G302" s="128"/>
    </row>
    <row r="303" spans="1:7" x14ac:dyDescent="0.25">
      <c r="A303" s="205" t="s">
        <v>2263</v>
      </c>
      <c r="B303" s="205" t="s">
        <v>851</v>
      </c>
      <c r="C303" s="294"/>
      <c r="D303" s="205"/>
      <c r="E303" s="128"/>
      <c r="F303" s="128"/>
      <c r="G303" s="128"/>
    </row>
    <row r="304" spans="1:7" x14ac:dyDescent="0.25">
      <c r="A304" s="205" t="s">
        <v>2264</v>
      </c>
      <c r="B304" s="205" t="s">
        <v>77</v>
      </c>
      <c r="C304" s="294"/>
      <c r="D304" s="205"/>
      <c r="E304" s="128"/>
      <c r="F304" s="128"/>
      <c r="G304" s="128"/>
    </row>
    <row r="305" spans="1:7" x14ac:dyDescent="0.25">
      <c r="A305" s="205" t="s">
        <v>2265</v>
      </c>
      <c r="B305" s="205"/>
      <c r="C305" s="84"/>
      <c r="D305" s="205"/>
      <c r="E305" s="128"/>
      <c r="F305" s="128"/>
      <c r="G305" s="128"/>
    </row>
    <row r="306" spans="1:7" x14ac:dyDescent="0.25">
      <c r="A306" s="205" t="s">
        <v>2266</v>
      </c>
      <c r="B306" s="205"/>
      <c r="C306" s="84"/>
      <c r="D306" s="205"/>
      <c r="E306" s="128"/>
      <c r="F306" s="128"/>
      <c r="G306" s="128"/>
    </row>
    <row r="307" spans="1:7" x14ac:dyDescent="0.25">
      <c r="A307" s="205" t="s">
        <v>2267</v>
      </c>
      <c r="B307" s="205"/>
      <c r="C307" s="84"/>
      <c r="D307" s="205"/>
      <c r="E307" s="128"/>
      <c r="F307" s="128"/>
      <c r="G307" s="128"/>
    </row>
    <row r="308" spans="1:7" x14ac:dyDescent="0.25">
      <c r="A308" s="298"/>
      <c r="B308" s="298" t="s">
        <v>2268</v>
      </c>
      <c r="C308" s="298" t="s">
        <v>41</v>
      </c>
      <c r="D308" s="298" t="s">
        <v>860</v>
      </c>
      <c r="E308" s="298"/>
      <c r="F308" s="298" t="s">
        <v>544</v>
      </c>
      <c r="G308" s="298" t="s">
        <v>861</v>
      </c>
    </row>
    <row r="309" spans="1:7" x14ac:dyDescent="0.25">
      <c r="A309" s="205" t="s">
        <v>2269</v>
      </c>
      <c r="B309" s="264" t="s">
        <v>643</v>
      </c>
      <c r="C309" s="265" t="s">
        <v>13</v>
      </c>
      <c r="D309" s="269" t="s">
        <v>13</v>
      </c>
      <c r="E309" s="112"/>
      <c r="F309" s="125" t="str">
        <f>IF($C$327=0,"",IF(C309="[for completion]","",IF(C309="","",C309/$C$327)))</f>
        <v/>
      </c>
      <c r="G309" s="125" t="str">
        <f>IF($D$327=0,"",IF(D309="[for completion]","",IF(D309="","",D309/$D$327)))</f>
        <v/>
      </c>
    </row>
    <row r="310" spans="1:7" x14ac:dyDescent="0.25">
      <c r="A310" s="205" t="s">
        <v>2270</v>
      </c>
      <c r="B310" s="264" t="s">
        <v>643</v>
      </c>
      <c r="C310" s="265" t="s">
        <v>13</v>
      </c>
      <c r="D310" s="269" t="s">
        <v>13</v>
      </c>
      <c r="E310" s="112"/>
      <c r="F310" s="125" t="str">
        <f t="shared" ref="F310:F326" si="3">IF($C$327=0,"",IF(C310="[for completion]","",IF(C310="","",C310/$C$327)))</f>
        <v/>
      </c>
      <c r="G310" s="125" t="str">
        <f t="shared" ref="G310:G326" si="4">IF($D$327=0,"",IF(D310="[for completion]","",IF(D310="","",D310/$D$327)))</f>
        <v/>
      </c>
    </row>
    <row r="311" spans="1:7" x14ac:dyDescent="0.25">
      <c r="A311" s="205" t="s">
        <v>2271</v>
      </c>
      <c r="B311" s="264" t="s">
        <v>643</v>
      </c>
      <c r="C311" s="265" t="s">
        <v>13</v>
      </c>
      <c r="D311" s="269" t="s">
        <v>13</v>
      </c>
      <c r="E311" s="112"/>
      <c r="F311" s="125" t="str">
        <f t="shared" si="3"/>
        <v/>
      </c>
      <c r="G311" s="125" t="str">
        <f t="shared" si="4"/>
        <v/>
      </c>
    </row>
    <row r="312" spans="1:7" x14ac:dyDescent="0.25">
      <c r="A312" s="205" t="s">
        <v>2272</v>
      </c>
      <c r="B312" s="264" t="s">
        <v>643</v>
      </c>
      <c r="C312" s="265" t="s">
        <v>13</v>
      </c>
      <c r="D312" s="269" t="s">
        <v>13</v>
      </c>
      <c r="E312" s="112"/>
      <c r="F312" s="125" t="str">
        <f t="shared" si="3"/>
        <v/>
      </c>
      <c r="G312" s="125" t="str">
        <f t="shared" si="4"/>
        <v/>
      </c>
    </row>
    <row r="313" spans="1:7" x14ac:dyDescent="0.25">
      <c r="A313" s="205" t="s">
        <v>2273</v>
      </c>
      <c r="B313" s="264" t="s">
        <v>643</v>
      </c>
      <c r="C313" s="265" t="s">
        <v>13</v>
      </c>
      <c r="D313" s="269" t="s">
        <v>13</v>
      </c>
      <c r="E313" s="112"/>
      <c r="F313" s="125" t="str">
        <f t="shared" si="3"/>
        <v/>
      </c>
      <c r="G313" s="125" t="str">
        <f t="shared" si="4"/>
        <v/>
      </c>
    </row>
    <row r="314" spans="1:7" x14ac:dyDescent="0.25">
      <c r="A314" s="205" t="s">
        <v>2274</v>
      </c>
      <c r="B314" s="264" t="s">
        <v>643</v>
      </c>
      <c r="C314" s="265" t="s">
        <v>13</v>
      </c>
      <c r="D314" s="269" t="s">
        <v>13</v>
      </c>
      <c r="E314" s="112"/>
      <c r="F314" s="125" t="str">
        <f t="shared" si="3"/>
        <v/>
      </c>
      <c r="G314" s="125" t="str">
        <f t="shared" si="4"/>
        <v/>
      </c>
    </row>
    <row r="315" spans="1:7" x14ac:dyDescent="0.25">
      <c r="A315" s="205" t="s">
        <v>2275</v>
      </c>
      <c r="B315" s="264" t="s">
        <v>643</v>
      </c>
      <c r="C315" s="265" t="s">
        <v>13</v>
      </c>
      <c r="D315" s="269" t="s">
        <v>13</v>
      </c>
      <c r="E315" s="112"/>
      <c r="F315" s="125" t="str">
        <f>IF($C$327=0,"",IF(C315="[for completion]","",IF(C315="","",C315/$C$327)))</f>
        <v/>
      </c>
      <c r="G315" s="125" t="str">
        <f t="shared" si="4"/>
        <v/>
      </c>
    </row>
    <row r="316" spans="1:7" x14ac:dyDescent="0.25">
      <c r="A316" s="205" t="s">
        <v>2276</v>
      </c>
      <c r="B316" s="264" t="s">
        <v>643</v>
      </c>
      <c r="C316" s="265" t="s">
        <v>13</v>
      </c>
      <c r="D316" s="269" t="s">
        <v>13</v>
      </c>
      <c r="E316" s="112"/>
      <c r="F316" s="125" t="str">
        <f t="shared" si="3"/>
        <v/>
      </c>
      <c r="G316" s="125" t="str">
        <f t="shared" si="4"/>
        <v/>
      </c>
    </row>
    <row r="317" spans="1:7" x14ac:dyDescent="0.25">
      <c r="A317" s="205" t="s">
        <v>2277</v>
      </c>
      <c r="B317" s="264" t="s">
        <v>643</v>
      </c>
      <c r="C317" s="265" t="s">
        <v>13</v>
      </c>
      <c r="D317" s="269" t="s">
        <v>13</v>
      </c>
      <c r="E317" s="112"/>
      <c r="F317" s="125" t="str">
        <f t="shared" si="3"/>
        <v/>
      </c>
      <c r="G317" s="125" t="str">
        <f t="shared" si="4"/>
        <v/>
      </c>
    </row>
    <row r="318" spans="1:7" x14ac:dyDescent="0.25">
      <c r="A318" s="205" t="s">
        <v>2278</v>
      </c>
      <c r="B318" s="264" t="s">
        <v>643</v>
      </c>
      <c r="C318" s="265" t="s">
        <v>13</v>
      </c>
      <c r="D318" s="269" t="s">
        <v>13</v>
      </c>
      <c r="E318" s="112"/>
      <c r="F318" s="125" t="str">
        <f t="shared" si="3"/>
        <v/>
      </c>
      <c r="G318" s="125" t="str">
        <f>IF($D$327=0,"",IF(D318="[for completion]","",IF(D318="","",D318/$D$327)))</f>
        <v/>
      </c>
    </row>
    <row r="319" spans="1:7" x14ac:dyDescent="0.25">
      <c r="A319" s="205" t="s">
        <v>2279</v>
      </c>
      <c r="B319" s="264" t="s">
        <v>643</v>
      </c>
      <c r="C319" s="265" t="s">
        <v>13</v>
      </c>
      <c r="D319" s="269" t="s">
        <v>13</v>
      </c>
      <c r="E319" s="112"/>
      <c r="F319" s="125" t="str">
        <f t="shared" si="3"/>
        <v/>
      </c>
      <c r="G319" s="125" t="str">
        <f t="shared" si="4"/>
        <v/>
      </c>
    </row>
    <row r="320" spans="1:7" x14ac:dyDescent="0.25">
      <c r="A320" s="205" t="s">
        <v>2280</v>
      </c>
      <c r="B320" s="264" t="s">
        <v>643</v>
      </c>
      <c r="C320" s="265" t="s">
        <v>13</v>
      </c>
      <c r="D320" s="269" t="s">
        <v>13</v>
      </c>
      <c r="E320" s="112"/>
      <c r="F320" s="125" t="str">
        <f t="shared" si="3"/>
        <v/>
      </c>
      <c r="G320" s="125" t="str">
        <f t="shared" si="4"/>
        <v/>
      </c>
    </row>
    <row r="321" spans="1:7" x14ac:dyDescent="0.25">
      <c r="A321" s="205" t="s">
        <v>2281</v>
      </c>
      <c r="B321" s="264" t="s">
        <v>643</v>
      </c>
      <c r="C321" s="265" t="s">
        <v>13</v>
      </c>
      <c r="D321" s="269" t="s">
        <v>13</v>
      </c>
      <c r="E321" s="112"/>
      <c r="F321" s="125" t="str">
        <f t="shared" si="3"/>
        <v/>
      </c>
      <c r="G321" s="125" t="str">
        <f t="shared" si="4"/>
        <v/>
      </c>
    </row>
    <row r="322" spans="1:7" x14ac:dyDescent="0.25">
      <c r="A322" s="205" t="s">
        <v>2282</v>
      </c>
      <c r="B322" s="264" t="s">
        <v>643</v>
      </c>
      <c r="C322" s="265" t="s">
        <v>13</v>
      </c>
      <c r="D322" s="269" t="s">
        <v>13</v>
      </c>
      <c r="E322" s="112"/>
      <c r="F322" s="125" t="str">
        <f t="shared" si="3"/>
        <v/>
      </c>
      <c r="G322" s="125" t="str">
        <f t="shared" si="4"/>
        <v/>
      </c>
    </row>
    <row r="323" spans="1:7" x14ac:dyDescent="0.25">
      <c r="A323" s="205" t="s">
        <v>2283</v>
      </c>
      <c r="B323" s="264" t="s">
        <v>643</v>
      </c>
      <c r="C323" s="265" t="s">
        <v>13</v>
      </c>
      <c r="D323" s="269" t="s">
        <v>13</v>
      </c>
      <c r="E323" s="112"/>
      <c r="F323" s="125" t="str">
        <f t="shared" si="3"/>
        <v/>
      </c>
      <c r="G323" s="125" t="str">
        <f t="shared" si="4"/>
        <v/>
      </c>
    </row>
    <row r="324" spans="1:7" x14ac:dyDescent="0.25">
      <c r="A324" s="205" t="s">
        <v>2284</v>
      </c>
      <c r="B324" s="264" t="s">
        <v>643</v>
      </c>
      <c r="C324" s="265" t="s">
        <v>13</v>
      </c>
      <c r="D324" s="269" t="s">
        <v>13</v>
      </c>
      <c r="E324" s="112"/>
      <c r="F324" s="125" t="str">
        <f t="shared" si="3"/>
        <v/>
      </c>
      <c r="G324" s="125" t="str">
        <f t="shared" si="4"/>
        <v/>
      </c>
    </row>
    <row r="325" spans="1:7" x14ac:dyDescent="0.25">
      <c r="A325" s="205" t="s">
        <v>2285</v>
      </c>
      <c r="B325" s="264" t="s">
        <v>643</v>
      </c>
      <c r="C325" s="265" t="s">
        <v>13</v>
      </c>
      <c r="D325" s="269" t="s">
        <v>13</v>
      </c>
      <c r="E325" s="112"/>
      <c r="F325" s="125" t="str">
        <f t="shared" si="3"/>
        <v/>
      </c>
      <c r="G325" s="125" t="str">
        <f t="shared" si="4"/>
        <v/>
      </c>
    </row>
    <row r="326" spans="1:7" x14ac:dyDescent="0.25">
      <c r="A326" s="205" t="s">
        <v>2286</v>
      </c>
      <c r="B326" s="206" t="s">
        <v>880</v>
      </c>
      <c r="C326" s="265" t="s">
        <v>13</v>
      </c>
      <c r="D326" s="269" t="s">
        <v>13</v>
      </c>
      <c r="E326" s="112"/>
      <c r="F326" s="125" t="str">
        <f t="shared" si="3"/>
        <v/>
      </c>
      <c r="G326" s="125" t="str">
        <f t="shared" si="4"/>
        <v/>
      </c>
    </row>
    <row r="327" spans="1:7" x14ac:dyDescent="0.25">
      <c r="A327" s="205" t="s">
        <v>2287</v>
      </c>
      <c r="B327" s="206" t="s">
        <v>79</v>
      </c>
      <c r="C327" s="123">
        <f>SUM(C309:C326)</f>
        <v>0</v>
      </c>
      <c r="D327" s="124">
        <f>SUM(D309:D326)</f>
        <v>0</v>
      </c>
      <c r="E327" s="112"/>
      <c r="F327" s="106">
        <f>SUM(F319:F326)</f>
        <v>0</v>
      </c>
      <c r="G327" s="106">
        <f>SUM(G319:G326)</f>
        <v>0</v>
      </c>
    </row>
    <row r="328" spans="1:7" x14ac:dyDescent="0.25">
      <c r="A328" s="205" t="s">
        <v>2288</v>
      </c>
      <c r="B328" s="206"/>
      <c r="C328" s="205"/>
      <c r="D328" s="205"/>
      <c r="E328" s="112"/>
      <c r="F328" s="112"/>
      <c r="G328" s="112"/>
    </row>
    <row r="329" spans="1:7" x14ac:dyDescent="0.25">
      <c r="A329" s="205" t="s">
        <v>2289</v>
      </c>
      <c r="B329" s="206"/>
      <c r="C329" s="205"/>
      <c r="D329" s="205"/>
      <c r="E329" s="112"/>
      <c r="F329" s="112"/>
      <c r="G329" s="112"/>
    </row>
    <row r="330" spans="1:7" x14ac:dyDescent="0.25">
      <c r="A330" s="205" t="s">
        <v>2290</v>
      </c>
      <c r="B330" s="206"/>
      <c r="C330" s="205"/>
      <c r="D330" s="205"/>
      <c r="E330" s="112"/>
      <c r="F330" s="112"/>
      <c r="G330" s="112"/>
    </row>
    <row r="331" spans="1:7" x14ac:dyDescent="0.25">
      <c r="A331" s="298"/>
      <c r="B331" s="298" t="s">
        <v>2291</v>
      </c>
      <c r="C331" s="298" t="s">
        <v>41</v>
      </c>
      <c r="D331" s="298" t="s">
        <v>860</v>
      </c>
      <c r="E331" s="298"/>
      <c r="F331" s="298" t="s">
        <v>544</v>
      </c>
      <c r="G331" s="298" t="s">
        <v>861</v>
      </c>
    </row>
    <row r="332" spans="1:7" x14ac:dyDescent="0.25">
      <c r="A332" s="205" t="s">
        <v>2292</v>
      </c>
      <c r="B332" s="264" t="s">
        <v>643</v>
      </c>
      <c r="C332" s="265" t="s">
        <v>13</v>
      </c>
      <c r="D332" s="269" t="s">
        <v>13</v>
      </c>
      <c r="E332" s="112"/>
      <c r="F332" s="125" t="str">
        <f>IF($C$350=0,"",IF(C332="[for completion]","",IF(C332="","",C332/$C$350)))</f>
        <v/>
      </c>
      <c r="G332" s="125" t="str">
        <f>IF($D$350=0,"",IF(D332="[for completion]","",IF(D332="","",D332/$D$350)))</f>
        <v/>
      </c>
    </row>
    <row r="333" spans="1:7" x14ac:dyDescent="0.25">
      <c r="A333" s="205" t="s">
        <v>2293</v>
      </c>
      <c r="B333" s="264" t="s">
        <v>643</v>
      </c>
      <c r="C333" s="265" t="s">
        <v>13</v>
      </c>
      <c r="D333" s="269" t="s">
        <v>13</v>
      </c>
      <c r="E333" s="112"/>
      <c r="F333" s="125" t="str">
        <f t="shared" ref="F333:F349" si="5">IF($C$350=0,"",IF(C333="[for completion]","",IF(C333="","",C333/$C$350)))</f>
        <v/>
      </c>
      <c r="G333" s="125" t="str">
        <f t="shared" ref="G333:G349" si="6">IF($D$350=0,"",IF(D333="[for completion]","",IF(D333="","",D333/$D$350)))</f>
        <v/>
      </c>
    </row>
    <row r="334" spans="1:7" x14ac:dyDescent="0.25">
      <c r="A334" s="205" t="s">
        <v>2294</v>
      </c>
      <c r="B334" s="264" t="s">
        <v>643</v>
      </c>
      <c r="C334" s="265" t="s">
        <v>13</v>
      </c>
      <c r="D334" s="269" t="s">
        <v>13</v>
      </c>
      <c r="E334" s="112"/>
      <c r="F334" s="125" t="str">
        <f t="shared" si="5"/>
        <v/>
      </c>
      <c r="G334" s="125" t="str">
        <f t="shared" si="6"/>
        <v/>
      </c>
    </row>
    <row r="335" spans="1:7" x14ac:dyDescent="0.25">
      <c r="A335" s="205" t="s">
        <v>2295</v>
      </c>
      <c r="B335" s="264" t="s">
        <v>643</v>
      </c>
      <c r="C335" s="265" t="s">
        <v>13</v>
      </c>
      <c r="D335" s="269" t="s">
        <v>13</v>
      </c>
      <c r="E335" s="112"/>
      <c r="F335" s="125" t="str">
        <f t="shared" si="5"/>
        <v/>
      </c>
      <c r="G335" s="125" t="str">
        <f t="shared" si="6"/>
        <v/>
      </c>
    </row>
    <row r="336" spans="1:7" x14ac:dyDescent="0.25">
      <c r="A336" s="205" t="s">
        <v>2296</v>
      </c>
      <c r="B336" s="264" t="s">
        <v>643</v>
      </c>
      <c r="C336" s="265" t="s">
        <v>13</v>
      </c>
      <c r="D336" s="269" t="s">
        <v>13</v>
      </c>
      <c r="E336" s="112"/>
      <c r="F336" s="125" t="str">
        <f t="shared" si="5"/>
        <v/>
      </c>
      <c r="G336" s="125" t="str">
        <f t="shared" si="6"/>
        <v/>
      </c>
    </row>
    <row r="337" spans="1:7" x14ac:dyDescent="0.25">
      <c r="A337" s="205" t="s">
        <v>2297</v>
      </c>
      <c r="B337" s="264" t="s">
        <v>643</v>
      </c>
      <c r="C337" s="265" t="s">
        <v>13</v>
      </c>
      <c r="D337" s="269" t="s">
        <v>13</v>
      </c>
      <c r="E337" s="112"/>
      <c r="F337" s="125" t="str">
        <f t="shared" si="5"/>
        <v/>
      </c>
      <c r="G337" s="125" t="str">
        <f t="shared" si="6"/>
        <v/>
      </c>
    </row>
    <row r="338" spans="1:7" x14ac:dyDescent="0.25">
      <c r="A338" s="205" t="s">
        <v>2298</v>
      </c>
      <c r="B338" s="264" t="s">
        <v>643</v>
      </c>
      <c r="C338" s="265" t="s">
        <v>13</v>
      </c>
      <c r="D338" s="269" t="s">
        <v>13</v>
      </c>
      <c r="E338" s="112"/>
      <c r="F338" s="125" t="str">
        <f t="shared" si="5"/>
        <v/>
      </c>
      <c r="G338" s="125" t="str">
        <f t="shared" si="6"/>
        <v/>
      </c>
    </row>
    <row r="339" spans="1:7" x14ac:dyDescent="0.25">
      <c r="A339" s="205" t="s">
        <v>2299</v>
      </c>
      <c r="B339" s="264" t="s">
        <v>643</v>
      </c>
      <c r="C339" s="265" t="s">
        <v>13</v>
      </c>
      <c r="D339" s="269" t="s">
        <v>13</v>
      </c>
      <c r="E339" s="112"/>
      <c r="F339" s="125" t="str">
        <f t="shared" si="5"/>
        <v/>
      </c>
      <c r="G339" s="125" t="str">
        <f t="shared" si="6"/>
        <v/>
      </c>
    </row>
    <row r="340" spans="1:7" x14ac:dyDescent="0.25">
      <c r="A340" s="205" t="s">
        <v>2300</v>
      </c>
      <c r="B340" s="264" t="s">
        <v>643</v>
      </c>
      <c r="C340" s="265" t="s">
        <v>13</v>
      </c>
      <c r="D340" s="269" t="s">
        <v>13</v>
      </c>
      <c r="E340" s="112"/>
      <c r="F340" s="125" t="str">
        <f t="shared" si="5"/>
        <v/>
      </c>
      <c r="G340" s="125" t="str">
        <f t="shared" si="6"/>
        <v/>
      </c>
    </row>
    <row r="341" spans="1:7" x14ac:dyDescent="0.25">
      <c r="A341" s="205" t="s">
        <v>2301</v>
      </c>
      <c r="B341" s="264" t="s">
        <v>643</v>
      </c>
      <c r="C341" s="265" t="s">
        <v>13</v>
      </c>
      <c r="D341" s="269" t="s">
        <v>13</v>
      </c>
      <c r="E341" s="112"/>
      <c r="F341" s="125" t="str">
        <f t="shared" si="5"/>
        <v/>
      </c>
      <c r="G341" s="125" t="str">
        <f t="shared" si="6"/>
        <v/>
      </c>
    </row>
    <row r="342" spans="1:7" x14ac:dyDescent="0.25">
      <c r="A342" s="205" t="s">
        <v>2302</v>
      </c>
      <c r="B342" s="264" t="s">
        <v>643</v>
      </c>
      <c r="C342" s="265" t="s">
        <v>13</v>
      </c>
      <c r="D342" s="269" t="s">
        <v>13</v>
      </c>
      <c r="E342" s="112"/>
      <c r="F342" s="125" t="str">
        <f t="shared" si="5"/>
        <v/>
      </c>
      <c r="G342" s="125" t="str">
        <f t="shared" si="6"/>
        <v/>
      </c>
    </row>
    <row r="343" spans="1:7" x14ac:dyDescent="0.25">
      <c r="A343" s="205" t="s">
        <v>2303</v>
      </c>
      <c r="B343" s="264" t="s">
        <v>643</v>
      </c>
      <c r="C343" s="265" t="s">
        <v>13</v>
      </c>
      <c r="D343" s="269" t="s">
        <v>13</v>
      </c>
      <c r="E343" s="112"/>
      <c r="F343" s="125" t="str">
        <f t="shared" si="5"/>
        <v/>
      </c>
      <c r="G343" s="125" t="str">
        <f>IF($D$350=0,"",IF(D343="[for completion]","",IF(D343="","",D343/$D$350)))</f>
        <v/>
      </c>
    </row>
    <row r="344" spans="1:7" x14ac:dyDescent="0.25">
      <c r="A344" s="205" t="s">
        <v>2304</v>
      </c>
      <c r="B344" s="264" t="s">
        <v>643</v>
      </c>
      <c r="C344" s="265" t="s">
        <v>13</v>
      </c>
      <c r="D344" s="269" t="s">
        <v>13</v>
      </c>
      <c r="E344" s="112"/>
      <c r="F344" s="125" t="str">
        <f t="shared" si="5"/>
        <v/>
      </c>
      <c r="G344" s="125" t="str">
        <f t="shared" si="6"/>
        <v/>
      </c>
    </row>
    <row r="345" spans="1:7" x14ac:dyDescent="0.25">
      <c r="A345" s="205" t="s">
        <v>2305</v>
      </c>
      <c r="B345" s="264" t="s">
        <v>643</v>
      </c>
      <c r="C345" s="265" t="s">
        <v>13</v>
      </c>
      <c r="D345" s="269" t="s">
        <v>13</v>
      </c>
      <c r="E345" s="112"/>
      <c r="F345" s="125" t="str">
        <f t="shared" si="5"/>
        <v/>
      </c>
      <c r="G345" s="125" t="str">
        <f t="shared" si="6"/>
        <v/>
      </c>
    </row>
    <row r="346" spans="1:7" x14ac:dyDescent="0.25">
      <c r="A346" s="205" t="s">
        <v>2306</v>
      </c>
      <c r="B346" s="264" t="s">
        <v>643</v>
      </c>
      <c r="C346" s="265" t="s">
        <v>13</v>
      </c>
      <c r="D346" s="269" t="s">
        <v>13</v>
      </c>
      <c r="E346" s="112"/>
      <c r="F346" s="125" t="str">
        <f t="shared" si="5"/>
        <v/>
      </c>
      <c r="G346" s="125" t="str">
        <f t="shared" si="6"/>
        <v/>
      </c>
    </row>
    <row r="347" spans="1:7" x14ac:dyDescent="0.25">
      <c r="A347" s="205" t="s">
        <v>2307</v>
      </c>
      <c r="B347" s="264" t="s">
        <v>643</v>
      </c>
      <c r="C347" s="265" t="s">
        <v>13</v>
      </c>
      <c r="D347" s="269" t="s">
        <v>13</v>
      </c>
      <c r="E347" s="112"/>
      <c r="F347" s="125" t="str">
        <f>IF($C$350=0,"",IF(C347="[for completion]","",IF(C347="","",C347/$C$350)))</f>
        <v/>
      </c>
      <c r="G347" s="125" t="str">
        <f t="shared" si="6"/>
        <v/>
      </c>
    </row>
    <row r="348" spans="1:7" x14ac:dyDescent="0.25">
      <c r="A348" s="205" t="s">
        <v>2308</v>
      </c>
      <c r="B348" s="264" t="s">
        <v>643</v>
      </c>
      <c r="C348" s="265" t="s">
        <v>13</v>
      </c>
      <c r="D348" s="269" t="s">
        <v>13</v>
      </c>
      <c r="E348" s="112"/>
      <c r="F348" s="125" t="str">
        <f t="shared" si="5"/>
        <v/>
      </c>
      <c r="G348" s="125" t="str">
        <f t="shared" si="6"/>
        <v/>
      </c>
    </row>
    <row r="349" spans="1:7" x14ac:dyDescent="0.25">
      <c r="A349" s="205" t="s">
        <v>2309</v>
      </c>
      <c r="B349" s="206" t="s">
        <v>880</v>
      </c>
      <c r="C349" s="265" t="s">
        <v>13</v>
      </c>
      <c r="D349" s="269" t="s">
        <v>13</v>
      </c>
      <c r="E349" s="112"/>
      <c r="F349" s="125" t="str">
        <f t="shared" si="5"/>
        <v/>
      </c>
      <c r="G349" s="125" t="str">
        <f t="shared" si="6"/>
        <v/>
      </c>
    </row>
    <row r="350" spans="1:7" x14ac:dyDescent="0.25">
      <c r="A350" s="205" t="s">
        <v>2310</v>
      </c>
      <c r="B350" s="206" t="s">
        <v>79</v>
      </c>
      <c r="C350" s="123">
        <f>SUM(C332:C349)</f>
        <v>0</v>
      </c>
      <c r="D350" s="124">
        <f>SUM(D332:D349)</f>
        <v>0</v>
      </c>
      <c r="E350" s="112"/>
      <c r="F350" s="106">
        <f>SUM(F332:F349)</f>
        <v>0</v>
      </c>
      <c r="G350" s="106">
        <f>SUM(G332:G349)</f>
        <v>0</v>
      </c>
    </row>
    <row r="351" spans="1:7" x14ac:dyDescent="0.25">
      <c r="A351" s="205" t="s">
        <v>2311</v>
      </c>
      <c r="B351" s="206"/>
      <c r="C351" s="205"/>
      <c r="D351" s="205"/>
      <c r="E351" s="112"/>
      <c r="F351" s="112"/>
      <c r="G351" s="112"/>
    </row>
    <row r="352" spans="1:7" x14ac:dyDescent="0.25">
      <c r="A352" s="205" t="s">
        <v>2312</v>
      </c>
      <c r="B352" s="206"/>
      <c r="C352" s="205"/>
      <c r="D352" s="205"/>
      <c r="E352" s="112"/>
      <c r="F352" s="112"/>
      <c r="G352" s="112"/>
    </row>
    <row r="353" spans="1:7" x14ac:dyDescent="0.25">
      <c r="A353" s="298"/>
      <c r="B353" s="298" t="s">
        <v>2313</v>
      </c>
      <c r="C353" s="298" t="s">
        <v>41</v>
      </c>
      <c r="D353" s="298" t="s">
        <v>860</v>
      </c>
      <c r="E353" s="298"/>
      <c r="F353" s="298" t="s">
        <v>544</v>
      </c>
      <c r="G353" s="298" t="s">
        <v>2314</v>
      </c>
    </row>
    <row r="354" spans="1:7" x14ac:dyDescent="0.25">
      <c r="A354" s="205" t="s">
        <v>2315</v>
      </c>
      <c r="B354" s="206" t="s">
        <v>910</v>
      </c>
      <c r="C354" s="265">
        <v>8.9471774799999988</v>
      </c>
      <c r="D354" s="269">
        <v>73</v>
      </c>
      <c r="E354" s="112"/>
      <c r="F354" s="125">
        <v>1.3160550694065224E-2</v>
      </c>
      <c r="G354" s="125">
        <v>1.182377712989958E-2</v>
      </c>
    </row>
    <row r="355" spans="1:7" x14ac:dyDescent="0.25">
      <c r="A355" s="205" t="s">
        <v>2316</v>
      </c>
      <c r="B355" s="206" t="s">
        <v>912</v>
      </c>
      <c r="C355" s="265">
        <v>6.3107029099999998</v>
      </c>
      <c r="D355" s="269">
        <v>54</v>
      </c>
      <c r="E355" s="112"/>
      <c r="F355" s="125">
        <v>9.2825168325866205E-3</v>
      </c>
      <c r="G355" s="125">
        <v>8.7463556851311956E-3</v>
      </c>
    </row>
    <row r="356" spans="1:7" x14ac:dyDescent="0.25">
      <c r="A356" s="205" t="s">
        <v>2317</v>
      </c>
      <c r="B356" s="206" t="s">
        <v>914</v>
      </c>
      <c r="C356" s="265">
        <v>50.769305060000001</v>
      </c>
      <c r="D356" s="269">
        <v>450</v>
      </c>
      <c r="E356" s="112"/>
      <c r="F356" s="125">
        <v>7.4677406862459175E-2</v>
      </c>
      <c r="G356" s="125">
        <v>7.2886297376093298E-2</v>
      </c>
    </row>
    <row r="357" spans="1:7" x14ac:dyDescent="0.25">
      <c r="A357" s="205" t="s">
        <v>2318</v>
      </c>
      <c r="B357" s="206" t="s">
        <v>916</v>
      </c>
      <c r="C357" s="265">
        <v>99.469854730000009</v>
      </c>
      <c r="D357" s="269">
        <v>897</v>
      </c>
      <c r="E357" s="112"/>
      <c r="F357" s="125">
        <v>0.14631184735428637</v>
      </c>
      <c r="G357" s="125">
        <v>0.14528668610301262</v>
      </c>
    </row>
    <row r="358" spans="1:7" x14ac:dyDescent="0.25">
      <c r="A358" s="205" t="s">
        <v>2319</v>
      </c>
      <c r="B358" s="206" t="s">
        <v>918</v>
      </c>
      <c r="C358" s="265">
        <v>37.775733159999966</v>
      </c>
      <c r="D358" s="269">
        <v>356</v>
      </c>
      <c r="E358" s="112"/>
      <c r="F358" s="125">
        <v>5.5564947981523699E-2</v>
      </c>
      <c r="G358" s="125">
        <v>5.7661159701976029E-2</v>
      </c>
    </row>
    <row r="359" spans="1:7" x14ac:dyDescent="0.25">
      <c r="A359" s="205" t="s">
        <v>2320</v>
      </c>
      <c r="B359" s="206" t="s">
        <v>920</v>
      </c>
      <c r="C359" s="265">
        <v>34.592236689999986</v>
      </c>
      <c r="D359" s="269">
        <v>316</v>
      </c>
      <c r="E359" s="112"/>
      <c r="F359" s="125">
        <v>5.0882290599185455E-2</v>
      </c>
      <c r="G359" s="125">
        <v>5.118237771298996E-2</v>
      </c>
    </row>
    <row r="360" spans="1:7" x14ac:dyDescent="0.25">
      <c r="A360" s="205" t="s">
        <v>2321</v>
      </c>
      <c r="B360" s="206" t="s">
        <v>922</v>
      </c>
      <c r="C360" s="265">
        <v>30.005570649999992</v>
      </c>
      <c r="D360" s="269">
        <v>275</v>
      </c>
      <c r="E360" s="112"/>
      <c r="F360" s="125">
        <v>4.4135687989468667E-2</v>
      </c>
      <c r="G360" s="125">
        <v>4.4541626174279238E-2</v>
      </c>
    </row>
    <row r="361" spans="1:7" x14ac:dyDescent="0.25">
      <c r="A361" s="205" t="s">
        <v>2322</v>
      </c>
      <c r="B361" s="206" t="s">
        <v>924</v>
      </c>
      <c r="C361" s="265">
        <v>21.304227929999996</v>
      </c>
      <c r="D361" s="269">
        <v>205</v>
      </c>
      <c r="E361" s="112"/>
      <c r="F361" s="125">
        <v>3.1336739692201257E-2</v>
      </c>
      <c r="G361" s="125">
        <v>3.3203757693553611E-2</v>
      </c>
    </row>
    <row r="362" spans="1:7" x14ac:dyDescent="0.25">
      <c r="A362" s="205" t="s">
        <v>2323</v>
      </c>
      <c r="B362" s="206" t="s">
        <v>926</v>
      </c>
      <c r="C362" s="123">
        <v>36.152249380000001</v>
      </c>
      <c r="D362" s="205">
        <v>336</v>
      </c>
      <c r="E362" s="112"/>
      <c r="F362" s="125">
        <v>5.3176938954605173E-2</v>
      </c>
      <c r="G362" s="125">
        <v>5.4421768707482991E-2</v>
      </c>
    </row>
    <row r="363" spans="1:7" x14ac:dyDescent="0.25">
      <c r="A363" s="205" t="s">
        <v>2324</v>
      </c>
      <c r="B363" s="205" t="s">
        <v>928</v>
      </c>
      <c r="C363" s="123">
        <v>34.164020560000004</v>
      </c>
      <c r="D363" s="205">
        <v>309</v>
      </c>
      <c r="F363" s="125">
        <v>5.0252420441867292E-2</v>
      </c>
      <c r="G363" s="125">
        <v>5.0048590864917399E-2</v>
      </c>
    </row>
    <row r="364" spans="1:7" x14ac:dyDescent="0.25">
      <c r="A364" s="205" t="s">
        <v>2325</v>
      </c>
      <c r="B364" s="205" t="s">
        <v>930</v>
      </c>
      <c r="C364" s="123">
        <v>255.31420104999992</v>
      </c>
      <c r="D364" s="205">
        <v>2470</v>
      </c>
      <c r="F364" s="125">
        <v>0.37554586274209961</v>
      </c>
      <c r="G364" s="125">
        <v>0.40006478781988986</v>
      </c>
    </row>
    <row r="365" spans="1:7" x14ac:dyDescent="0.25">
      <c r="A365" s="205" t="s">
        <v>2326</v>
      </c>
      <c r="B365" s="206" t="s">
        <v>932</v>
      </c>
      <c r="C365" s="123">
        <v>64.868847390000013</v>
      </c>
      <c r="D365" s="205">
        <v>428</v>
      </c>
      <c r="E365" s="112"/>
      <c r="F365" s="125">
        <v>9.5416655861584168E-2</v>
      </c>
      <c r="G365" s="125">
        <v>6.9322967282150955E-2</v>
      </c>
    </row>
    <row r="366" spans="1:7" x14ac:dyDescent="0.25">
      <c r="A366" s="205" t="s">
        <v>2327</v>
      </c>
      <c r="B366" s="205" t="s">
        <v>880</v>
      </c>
      <c r="C366" s="123">
        <v>0.17413224999999999</v>
      </c>
      <c r="D366" s="124">
        <v>5</v>
      </c>
      <c r="E366" s="112"/>
      <c r="F366" s="125">
        <v>2.5613399406900324E-4</v>
      </c>
      <c r="G366" s="125">
        <v>8.098477486232588E-4</v>
      </c>
    </row>
    <row r="367" spans="1:7" x14ac:dyDescent="0.25">
      <c r="A367" s="205" t="s">
        <v>2328</v>
      </c>
      <c r="B367" s="206" t="s">
        <v>79</v>
      </c>
      <c r="C367" s="123">
        <f>SUM(C354:C366)</f>
        <v>679.84825923999983</v>
      </c>
      <c r="D367" s="124">
        <f>SUM(D354:D366)</f>
        <v>6174</v>
      </c>
      <c r="E367" s="112"/>
      <c r="F367" s="84">
        <f>SUM(F354:F366)</f>
        <v>1.000000000000002</v>
      </c>
      <c r="G367" s="84">
        <f>SUM(G354:G366)</f>
        <v>1</v>
      </c>
    </row>
    <row r="368" spans="1:7" x14ac:dyDescent="0.25">
      <c r="A368" s="205" t="s">
        <v>2329</v>
      </c>
      <c r="B368" s="206"/>
      <c r="C368" s="265"/>
      <c r="D368" s="269"/>
      <c r="E368" s="112"/>
      <c r="F368" s="125" t="str">
        <f>IF($C$350=0,"",IF(C368="[for completion]","",IF(C368="","",C368/$C$350)))</f>
        <v/>
      </c>
      <c r="G368" s="125" t="str">
        <f>IF($D$350=0,"",IF(D368="[for completion]","",IF(D368="","",D368/$D$350)))</f>
        <v/>
      </c>
    </row>
    <row r="369" spans="1:7" x14ac:dyDescent="0.25">
      <c r="A369" s="205" t="s">
        <v>2330</v>
      </c>
      <c r="B369" s="206"/>
      <c r="C369" s="265"/>
      <c r="D369" s="269"/>
      <c r="E369" s="112"/>
      <c r="F369" s="125"/>
      <c r="G369" s="125"/>
    </row>
    <row r="370" spans="1:7" x14ac:dyDescent="0.25">
      <c r="A370" s="205" t="s">
        <v>2331</v>
      </c>
      <c r="B370" s="206"/>
      <c r="C370" s="265"/>
      <c r="D370" s="269"/>
      <c r="E370" s="112"/>
      <c r="F370" s="125"/>
      <c r="G370" s="125"/>
    </row>
    <row r="371" spans="1:7" x14ac:dyDescent="0.25">
      <c r="A371" s="205" t="s">
        <v>2332</v>
      </c>
      <c r="B371" s="206"/>
      <c r="C371" s="265"/>
      <c r="D371" s="269"/>
      <c r="E371" s="112"/>
      <c r="F371" s="125"/>
      <c r="G371" s="125"/>
    </row>
    <row r="372" spans="1:7" x14ac:dyDescent="0.25">
      <c r="A372" s="205" t="s">
        <v>2333</v>
      </c>
      <c r="B372" s="206"/>
      <c r="C372" s="265"/>
      <c r="D372" s="269"/>
      <c r="E372" s="112"/>
      <c r="F372" s="125"/>
      <c r="G372" s="125"/>
    </row>
    <row r="373" spans="1:7" x14ac:dyDescent="0.25">
      <c r="A373" s="205" t="s">
        <v>2334</v>
      </c>
      <c r="B373" s="206"/>
      <c r="C373" s="265"/>
      <c r="D373" s="269"/>
      <c r="E373" s="112"/>
      <c r="F373" s="125"/>
      <c r="G373" s="125"/>
    </row>
    <row r="374" spans="1:7" x14ac:dyDescent="0.25">
      <c r="A374" s="205" t="s">
        <v>2335</v>
      </c>
      <c r="B374" s="206"/>
      <c r="C374" s="265"/>
      <c r="D374" s="269"/>
      <c r="E374" s="112"/>
      <c r="F374" s="125"/>
      <c r="G374" s="125"/>
    </row>
    <row r="375" spans="1:7" x14ac:dyDescent="0.25">
      <c r="A375" s="205" t="s">
        <v>2336</v>
      </c>
      <c r="B375" s="206"/>
      <c r="C375" s="123"/>
      <c r="D375" s="124"/>
      <c r="E375" s="112"/>
      <c r="F375" s="106"/>
      <c r="G375" s="106"/>
    </row>
    <row r="376" spans="1:7" x14ac:dyDescent="0.25">
      <c r="A376" s="205" t="s">
        <v>2337</v>
      </c>
      <c r="B376" s="206"/>
      <c r="C376" s="205"/>
      <c r="D376" s="205"/>
      <c r="E376" s="112"/>
      <c r="F376" s="112"/>
      <c r="G376" s="112"/>
    </row>
    <row r="377" spans="1:7" x14ac:dyDescent="0.25">
      <c r="A377" s="205" t="s">
        <v>2338</v>
      </c>
      <c r="B377" s="206"/>
      <c r="C377" s="205"/>
      <c r="D377" s="205"/>
      <c r="E377" s="112"/>
      <c r="F377" s="112"/>
      <c r="G377" s="112"/>
    </row>
    <row r="378" spans="1:7" x14ac:dyDescent="0.25">
      <c r="A378" s="298"/>
      <c r="B378" s="298" t="s">
        <v>2339</v>
      </c>
      <c r="C378" s="298" t="s">
        <v>41</v>
      </c>
      <c r="D378" s="298" t="s">
        <v>860</v>
      </c>
      <c r="E378" s="298"/>
      <c r="F378" s="298" t="s">
        <v>544</v>
      </c>
      <c r="G378" s="298" t="s">
        <v>2314</v>
      </c>
    </row>
    <row r="379" spans="1:7" x14ac:dyDescent="0.25">
      <c r="A379" s="205" t="s">
        <v>2340</v>
      </c>
      <c r="B379" s="206" t="s">
        <v>947</v>
      </c>
      <c r="C379" s="265">
        <v>381.6521849399993</v>
      </c>
      <c r="D379" s="269">
        <v>3428</v>
      </c>
      <c r="E379" s="112"/>
      <c r="F379" s="125">
        <v>0.56137848373201349</v>
      </c>
      <c r="G379" s="125">
        <v>0.5552316164561063</v>
      </c>
    </row>
    <row r="380" spans="1:7" x14ac:dyDescent="0.25">
      <c r="A380" s="205" t="s">
        <v>2341</v>
      </c>
      <c r="B380" s="117" t="s">
        <v>949</v>
      </c>
      <c r="C380" s="265">
        <v>189.40003872000025</v>
      </c>
      <c r="D380" s="269">
        <v>1890</v>
      </c>
      <c r="E380" s="112"/>
      <c r="F380" s="125">
        <v>0.27859163592141911</v>
      </c>
      <c r="G380" s="125">
        <v>0.30612244897959184</v>
      </c>
    </row>
    <row r="381" spans="1:7" x14ac:dyDescent="0.25">
      <c r="A381" s="205" t="s">
        <v>2342</v>
      </c>
      <c r="B381" s="206" t="s">
        <v>951</v>
      </c>
      <c r="C381" s="265">
        <v>0</v>
      </c>
      <c r="D381" s="269">
        <v>0</v>
      </c>
      <c r="E381" s="112"/>
      <c r="F381" s="125">
        <v>0</v>
      </c>
      <c r="G381" s="125">
        <v>0</v>
      </c>
    </row>
    <row r="382" spans="1:7" x14ac:dyDescent="0.25">
      <c r="A382" s="205" t="s">
        <v>2343</v>
      </c>
      <c r="B382" s="206" t="s">
        <v>953</v>
      </c>
      <c r="C382" s="265">
        <v>108.65252116000008</v>
      </c>
      <c r="D382" s="269">
        <v>854</v>
      </c>
      <c r="E382" s="112"/>
      <c r="F382" s="125">
        <v>0.15981878262284963</v>
      </c>
      <c r="G382" s="125">
        <v>0.1383219954648526</v>
      </c>
    </row>
    <row r="383" spans="1:7" x14ac:dyDescent="0.25">
      <c r="A383" s="205" t="s">
        <v>2344</v>
      </c>
      <c r="B383" s="206" t="s">
        <v>955</v>
      </c>
      <c r="C383" s="265">
        <v>0</v>
      </c>
      <c r="D383" s="269">
        <v>0</v>
      </c>
      <c r="E383" s="112"/>
      <c r="F383" s="125">
        <v>0</v>
      </c>
      <c r="G383" s="125">
        <v>0</v>
      </c>
    </row>
    <row r="384" spans="1:7" x14ac:dyDescent="0.25">
      <c r="A384" s="205" t="s">
        <v>2345</v>
      </c>
      <c r="B384" s="206" t="s">
        <v>957</v>
      </c>
      <c r="C384" s="265">
        <v>0</v>
      </c>
      <c r="D384" s="269">
        <v>0</v>
      </c>
      <c r="E384" s="112"/>
      <c r="F384" s="125">
        <v>0</v>
      </c>
      <c r="G384" s="125">
        <v>0</v>
      </c>
    </row>
    <row r="385" spans="1:7" x14ac:dyDescent="0.25">
      <c r="A385" s="205" t="s">
        <v>2346</v>
      </c>
      <c r="B385" s="206" t="s">
        <v>422</v>
      </c>
      <c r="C385" s="265">
        <v>0.14351441999999998</v>
      </c>
      <c r="D385" s="269">
        <v>2</v>
      </c>
      <c r="E385" s="112"/>
      <c r="F385" s="125">
        <v>2.1109772371916423E-4</v>
      </c>
      <c r="G385" s="125">
        <v>3.2393909944930353E-4</v>
      </c>
    </row>
    <row r="386" spans="1:7" x14ac:dyDescent="0.25">
      <c r="A386" s="205" t="s">
        <v>2347</v>
      </c>
      <c r="B386" s="206" t="s">
        <v>79</v>
      </c>
      <c r="C386" s="123">
        <f>SUM(C379:C385)</f>
        <v>679.84825923999961</v>
      </c>
      <c r="D386" s="124">
        <f>SUM(D379:D385)</f>
        <v>6174</v>
      </c>
      <c r="E386" s="112"/>
      <c r="F386" s="106">
        <f>SUM(F379:F385)</f>
        <v>1.0000000000000013</v>
      </c>
      <c r="G386" s="106">
        <f>SUM(G379:G385)</f>
        <v>1</v>
      </c>
    </row>
    <row r="387" spans="1:7" x14ac:dyDescent="0.25">
      <c r="A387" s="205" t="s">
        <v>2348</v>
      </c>
      <c r="B387" s="206"/>
      <c r="C387" s="205"/>
      <c r="D387" s="205"/>
      <c r="E387" s="112"/>
      <c r="F387" s="112"/>
      <c r="G387" s="112"/>
    </row>
    <row r="388" spans="1:7" x14ac:dyDescent="0.25">
      <c r="A388" s="298"/>
      <c r="B388" s="298" t="s">
        <v>2349</v>
      </c>
      <c r="C388" s="298" t="s">
        <v>41</v>
      </c>
      <c r="D388" s="298" t="s">
        <v>860</v>
      </c>
      <c r="E388" s="298"/>
      <c r="F388" s="298" t="s">
        <v>544</v>
      </c>
      <c r="G388" s="298" t="s">
        <v>2314</v>
      </c>
    </row>
    <row r="389" spans="1:7" x14ac:dyDescent="0.25">
      <c r="A389" s="205" t="s">
        <v>2350</v>
      </c>
      <c r="B389" s="206" t="s">
        <v>2351</v>
      </c>
      <c r="C389" s="265" t="s">
        <v>13</v>
      </c>
      <c r="D389" s="269" t="s">
        <v>13</v>
      </c>
      <c r="E389" s="112"/>
      <c r="F389" s="125" t="str">
        <f>IF($C$393=0,"",IF(C389="[for completion]","",IF(C389="","",C389/$C$393)))</f>
        <v/>
      </c>
      <c r="G389" s="125" t="str">
        <f>IF($D$393=0,"",IF(D389="[for completion]","",IF(D389="","",D389/$D$393)))</f>
        <v/>
      </c>
    </row>
    <row r="390" spans="1:7" x14ac:dyDescent="0.25">
      <c r="A390" s="205" t="s">
        <v>2352</v>
      </c>
      <c r="B390" s="117" t="s">
        <v>1207</v>
      </c>
      <c r="C390" s="265" t="s">
        <v>13</v>
      </c>
      <c r="D390" s="269" t="s">
        <v>13</v>
      </c>
      <c r="E390" s="112"/>
      <c r="F390" s="125" t="str">
        <f>IF($C$393=0,"",IF(C390="[for completion]","",IF(C390="","",C390/$C$393)))</f>
        <v/>
      </c>
      <c r="G390" s="125" t="str">
        <f>IF($D$393=0,"",IF(D390="[for completion]","",IF(D390="","",D390/$D$393)))</f>
        <v/>
      </c>
    </row>
    <row r="391" spans="1:7" x14ac:dyDescent="0.25">
      <c r="A391" s="205" t="s">
        <v>2353</v>
      </c>
      <c r="B391" s="206" t="s">
        <v>422</v>
      </c>
      <c r="C391" s="265" t="s">
        <v>13</v>
      </c>
      <c r="D391" s="269" t="s">
        <v>13</v>
      </c>
      <c r="E391" s="112"/>
      <c r="F391" s="125" t="str">
        <f>IF($C$393=0,"",IF(C391="[for completion]","",IF(C391="","",C391/$C$393)))</f>
        <v/>
      </c>
      <c r="G391" s="125" t="str">
        <f>IF($D$393=0,"",IF(D391="[for completion]","",IF(D391="","",D391/$D$393)))</f>
        <v/>
      </c>
    </row>
    <row r="392" spans="1:7" x14ac:dyDescent="0.25">
      <c r="A392" s="205" t="s">
        <v>2354</v>
      </c>
      <c r="B392" s="205" t="s">
        <v>880</v>
      </c>
      <c r="C392" s="265" t="s">
        <v>13</v>
      </c>
      <c r="D392" s="269" t="s">
        <v>13</v>
      </c>
      <c r="E392" s="112"/>
      <c r="F392" s="125" t="str">
        <f>IF($C$393=0,"",IF(C392="[for completion]","",IF(C392="","",C392/$C$393)))</f>
        <v/>
      </c>
      <c r="G392" s="125" t="str">
        <f>IF($D$393=0,"",IF(D392="[for completion]","",IF(D392="","",D392/$D$393)))</f>
        <v/>
      </c>
    </row>
    <row r="393" spans="1:7" x14ac:dyDescent="0.25">
      <c r="A393" s="205" t="s">
        <v>2355</v>
      </c>
      <c r="B393" s="206" t="s">
        <v>79</v>
      </c>
      <c r="C393" s="123">
        <f>SUM(C389:C392)</f>
        <v>0</v>
      </c>
      <c r="D393" s="124">
        <f>SUM(D389:D392)</f>
        <v>0</v>
      </c>
      <c r="E393" s="112"/>
      <c r="F393" s="106">
        <f>SUM(F389:F392)</f>
        <v>0</v>
      </c>
      <c r="G393" s="106">
        <f>SUM(G389:G392)</f>
        <v>0</v>
      </c>
    </row>
    <row r="394" spans="1:7" x14ac:dyDescent="0.25">
      <c r="A394" s="205" t="s">
        <v>2356</v>
      </c>
      <c r="B394" s="205"/>
      <c r="C394" s="84"/>
      <c r="D394" s="205"/>
      <c r="E394" s="128"/>
      <c r="F394" s="128"/>
      <c r="G394" s="128"/>
    </row>
    <row r="395" spans="1:7" x14ac:dyDescent="0.25">
      <c r="A395" s="298"/>
      <c r="B395" s="298" t="s">
        <v>970</v>
      </c>
      <c r="C395" s="298" t="s">
        <v>971</v>
      </c>
      <c r="D395" s="298" t="s">
        <v>972</v>
      </c>
      <c r="E395" s="298"/>
      <c r="F395" s="298" t="s">
        <v>973</v>
      </c>
      <c r="G395" s="298" t="s">
        <v>2763</v>
      </c>
    </row>
    <row r="396" spans="1:7" x14ac:dyDescent="0.25">
      <c r="A396" s="205" t="s">
        <v>2357</v>
      </c>
      <c r="B396" s="206" t="s">
        <v>947</v>
      </c>
      <c r="C396" s="331" t="s">
        <v>13</v>
      </c>
      <c r="D396" s="331" t="s">
        <v>13</v>
      </c>
      <c r="E396" s="128"/>
      <c r="F396" s="265" t="s">
        <v>13</v>
      </c>
      <c r="G396" s="265" t="s">
        <v>13</v>
      </c>
    </row>
    <row r="397" spans="1:7" x14ac:dyDescent="0.25">
      <c r="A397" s="205" t="s">
        <v>2358</v>
      </c>
      <c r="B397" s="117" t="s">
        <v>949</v>
      </c>
      <c r="C397" s="331" t="s">
        <v>13</v>
      </c>
      <c r="D397" s="331" t="s">
        <v>13</v>
      </c>
      <c r="E397" s="128"/>
      <c r="F397" s="265" t="s">
        <v>13</v>
      </c>
      <c r="G397" s="265" t="s">
        <v>13</v>
      </c>
    </row>
    <row r="398" spans="1:7" x14ac:dyDescent="0.25">
      <c r="A398" s="205" t="s">
        <v>2359</v>
      </c>
      <c r="B398" s="206" t="s">
        <v>951</v>
      </c>
      <c r="C398" s="331" t="s">
        <v>13</v>
      </c>
      <c r="D398" s="331" t="s">
        <v>13</v>
      </c>
      <c r="E398" s="128"/>
      <c r="F398" s="265" t="s">
        <v>13</v>
      </c>
      <c r="G398" s="265" t="s">
        <v>13</v>
      </c>
    </row>
    <row r="399" spans="1:7" x14ac:dyDescent="0.25">
      <c r="A399" s="205" t="s">
        <v>2360</v>
      </c>
      <c r="B399" s="206" t="s">
        <v>953</v>
      </c>
      <c r="C399" s="331" t="s">
        <v>13</v>
      </c>
      <c r="D399" s="331" t="s">
        <v>13</v>
      </c>
      <c r="E399" s="128"/>
      <c r="F399" s="265" t="s">
        <v>13</v>
      </c>
      <c r="G399" s="265" t="s">
        <v>13</v>
      </c>
    </row>
    <row r="400" spans="1:7" x14ac:dyDescent="0.25">
      <c r="A400" s="205" t="s">
        <v>2361</v>
      </c>
      <c r="B400" s="206" t="s">
        <v>955</v>
      </c>
      <c r="C400" s="331" t="s">
        <v>13</v>
      </c>
      <c r="D400" s="331" t="s">
        <v>13</v>
      </c>
      <c r="E400" s="128"/>
      <c r="F400" s="265" t="s">
        <v>13</v>
      </c>
      <c r="G400" s="265" t="s">
        <v>13</v>
      </c>
    </row>
    <row r="401" spans="1:7" x14ac:dyDescent="0.25">
      <c r="A401" s="205" t="s">
        <v>2362</v>
      </c>
      <c r="B401" s="206" t="s">
        <v>957</v>
      </c>
      <c r="C401" s="331" t="s">
        <v>13</v>
      </c>
      <c r="D401" s="331" t="s">
        <v>13</v>
      </c>
      <c r="E401" s="128"/>
      <c r="F401" s="265" t="s">
        <v>13</v>
      </c>
      <c r="G401" s="265" t="s">
        <v>13</v>
      </c>
    </row>
    <row r="402" spans="1:7" x14ac:dyDescent="0.25">
      <c r="A402" s="205" t="s">
        <v>2363</v>
      </c>
      <c r="B402" s="206" t="s">
        <v>422</v>
      </c>
      <c r="C402" s="331" t="s">
        <v>13</v>
      </c>
      <c r="D402" s="331" t="s">
        <v>13</v>
      </c>
      <c r="E402" s="128"/>
      <c r="F402" s="265" t="s">
        <v>13</v>
      </c>
      <c r="G402" s="265" t="s">
        <v>13</v>
      </c>
    </row>
    <row r="403" spans="1:7" x14ac:dyDescent="0.25">
      <c r="A403" s="205" t="s">
        <v>2364</v>
      </c>
      <c r="B403" s="206" t="s">
        <v>79</v>
      </c>
      <c r="C403" s="123">
        <f>SUM(C396:C402)</f>
        <v>0</v>
      </c>
      <c r="D403" s="123">
        <f>SUM(D396:D402)</f>
        <v>0</v>
      </c>
      <c r="E403" s="128"/>
      <c r="F403" s="205"/>
      <c r="G403" s="125" t="str">
        <f>IF($D$414=0,"",IF(D403="[for completion]","",IF(D403="","",D403/$D$414)))</f>
        <v/>
      </c>
    </row>
    <row r="404" spans="1:7" x14ac:dyDescent="0.25">
      <c r="A404" s="205" t="s">
        <v>2365</v>
      </c>
      <c r="B404" s="205" t="s">
        <v>984</v>
      </c>
      <c r="C404" s="205"/>
      <c r="D404" s="205"/>
      <c r="E404" s="205"/>
      <c r="F404" s="265" t="s">
        <v>13</v>
      </c>
      <c r="G404" s="125" t="str">
        <f>IF($D$414=0,"",IF(D404="[for completion]","",IF(D404="","",D404/$D$414)))</f>
        <v/>
      </c>
    </row>
    <row r="405" spans="1:7" x14ac:dyDescent="0.25">
      <c r="A405" s="205" t="s">
        <v>2366</v>
      </c>
    </row>
    <row r="406" spans="1:7" x14ac:dyDescent="0.25">
      <c r="A406" s="205" t="s">
        <v>2367</v>
      </c>
      <c r="B406" s="264"/>
      <c r="C406" s="205"/>
      <c r="D406" s="205"/>
      <c r="E406" s="128"/>
      <c r="F406" s="125"/>
      <c r="G406" s="125"/>
    </row>
    <row r="407" spans="1:7" x14ac:dyDescent="0.25">
      <c r="A407" s="205" t="s">
        <v>2368</v>
      </c>
      <c r="B407" s="264"/>
      <c r="C407" s="205"/>
      <c r="D407" s="205"/>
      <c r="E407" s="128"/>
      <c r="F407" s="125"/>
      <c r="G407" s="125"/>
    </row>
    <row r="408" spans="1:7" x14ac:dyDescent="0.25">
      <c r="A408" s="205" t="s">
        <v>2369</v>
      </c>
      <c r="B408" s="264"/>
      <c r="C408" s="205"/>
      <c r="D408" s="205"/>
      <c r="E408" s="128"/>
      <c r="F408" s="125"/>
      <c r="G408" s="125"/>
    </row>
    <row r="409" spans="1:7" x14ac:dyDescent="0.25">
      <c r="A409" s="205" t="s">
        <v>2370</v>
      </c>
      <c r="B409" s="264"/>
      <c r="C409" s="205"/>
      <c r="D409" s="205"/>
      <c r="E409" s="128"/>
      <c r="F409" s="125"/>
      <c r="G409" s="125"/>
    </row>
    <row r="410" spans="1:7" x14ac:dyDescent="0.25">
      <c r="A410" s="205" t="s">
        <v>2371</v>
      </c>
      <c r="B410" s="264"/>
      <c r="C410" s="205"/>
      <c r="D410" s="205"/>
      <c r="E410" s="128"/>
      <c r="F410" s="125"/>
      <c r="G410" s="125"/>
    </row>
    <row r="411" spans="1:7" x14ac:dyDescent="0.25">
      <c r="A411" s="205" t="s">
        <v>2372</v>
      </c>
      <c r="B411" s="264"/>
      <c r="C411" s="205"/>
      <c r="D411" s="205"/>
      <c r="E411" s="128"/>
      <c r="F411" s="125"/>
      <c r="G411" s="125"/>
    </row>
    <row r="412" spans="1:7" x14ac:dyDescent="0.25">
      <c r="A412" s="205" t="s">
        <v>2373</v>
      </c>
      <c r="B412" s="264"/>
      <c r="C412" s="205"/>
      <c r="D412" s="205"/>
      <c r="E412" s="128"/>
      <c r="F412" s="125"/>
      <c r="G412" s="125"/>
    </row>
    <row r="413" spans="1:7" x14ac:dyDescent="0.25">
      <c r="A413" s="205" t="s">
        <v>2374</v>
      </c>
      <c r="B413" s="206"/>
      <c r="C413" s="205"/>
      <c r="D413" s="205"/>
      <c r="E413" s="128"/>
      <c r="F413" s="125"/>
      <c r="G413" s="125"/>
    </row>
    <row r="414" spans="1:7" x14ac:dyDescent="0.25">
      <c r="A414" s="205" t="s">
        <v>2375</v>
      </c>
      <c r="B414" s="206"/>
      <c r="C414" s="123"/>
      <c r="D414" s="205"/>
      <c r="E414" s="128"/>
      <c r="F414" s="278"/>
      <c r="G414" s="278"/>
    </row>
    <row r="415" spans="1:7" x14ac:dyDescent="0.25">
      <c r="A415" s="205" t="s">
        <v>2376</v>
      </c>
      <c r="B415" s="205"/>
      <c r="C415" s="120"/>
      <c r="D415" s="205"/>
      <c r="E415" s="128"/>
      <c r="F415" s="128"/>
      <c r="G415" s="128"/>
    </row>
    <row r="416" spans="1:7" x14ac:dyDescent="0.25">
      <c r="A416" s="205" t="s">
        <v>2377</v>
      </c>
      <c r="B416" s="205"/>
      <c r="C416" s="120"/>
      <c r="D416" s="205"/>
      <c r="E416" s="128"/>
      <c r="F416" s="128"/>
      <c r="G416" s="128"/>
    </row>
    <row r="417" spans="1:7" x14ac:dyDescent="0.25">
      <c r="A417" s="205" t="s">
        <v>2378</v>
      </c>
      <c r="B417" s="205"/>
      <c r="C417" s="120"/>
      <c r="D417" s="205"/>
      <c r="E417" s="128"/>
      <c r="F417" s="128"/>
      <c r="G417" s="128"/>
    </row>
    <row r="418" spans="1:7" x14ac:dyDescent="0.25">
      <c r="A418" s="205" t="s">
        <v>2379</v>
      </c>
      <c r="B418" s="205"/>
      <c r="C418" s="120"/>
      <c r="D418" s="205"/>
      <c r="E418" s="128"/>
      <c r="F418" s="128"/>
      <c r="G418" s="128"/>
    </row>
    <row r="419" spans="1:7" x14ac:dyDescent="0.25">
      <c r="A419" s="205" t="s">
        <v>2380</v>
      </c>
      <c r="B419" s="205"/>
      <c r="C419" s="120"/>
      <c r="D419" s="205"/>
      <c r="E419" s="128"/>
      <c r="F419" s="128"/>
      <c r="G419" s="128"/>
    </row>
    <row r="420" spans="1:7" x14ac:dyDescent="0.25">
      <c r="A420" s="205" t="s">
        <v>2381</v>
      </c>
      <c r="B420" s="205"/>
      <c r="C420" s="120"/>
      <c r="D420" s="205"/>
      <c r="E420" s="128"/>
      <c r="F420" s="128"/>
      <c r="G420" s="128"/>
    </row>
    <row r="421" spans="1:7" x14ac:dyDescent="0.25">
      <c r="A421" s="205" t="s">
        <v>2382</v>
      </c>
      <c r="B421" s="205"/>
      <c r="C421" s="120"/>
      <c r="D421" s="205"/>
      <c r="E421" s="128"/>
      <c r="F421" s="128"/>
      <c r="G421" s="128"/>
    </row>
    <row r="422" spans="1:7" x14ac:dyDescent="0.25">
      <c r="A422" s="205" t="s">
        <v>2383</v>
      </c>
      <c r="B422" s="205"/>
      <c r="C422" s="120"/>
      <c r="D422" s="205"/>
      <c r="E422" s="128"/>
      <c r="F422" s="128"/>
      <c r="G422" s="128"/>
    </row>
    <row r="423" spans="1:7" x14ac:dyDescent="0.25">
      <c r="A423" s="205" t="s">
        <v>2384</v>
      </c>
      <c r="B423" s="205"/>
      <c r="C423" s="120"/>
      <c r="D423" s="205"/>
      <c r="E423" s="128"/>
      <c r="F423" s="128"/>
      <c r="G423" s="128"/>
    </row>
    <row r="424" spans="1:7" x14ac:dyDescent="0.25">
      <c r="A424" s="205" t="s">
        <v>2385</v>
      </c>
      <c r="B424" s="205"/>
      <c r="C424" s="120"/>
      <c r="D424" s="205"/>
      <c r="E424" s="128"/>
      <c r="F424" s="128"/>
      <c r="G424" s="128"/>
    </row>
    <row r="425" spans="1:7" x14ac:dyDescent="0.25">
      <c r="A425" s="205" t="s">
        <v>2386</v>
      </c>
      <c r="B425" s="205"/>
      <c r="C425" s="120"/>
      <c r="D425" s="205"/>
      <c r="E425" s="128"/>
      <c r="F425" s="128"/>
      <c r="G425" s="128"/>
    </row>
    <row r="426" spans="1:7" x14ac:dyDescent="0.25">
      <c r="A426" s="205" t="s">
        <v>2387</v>
      </c>
      <c r="B426" s="205"/>
      <c r="C426" s="120"/>
      <c r="D426" s="205"/>
      <c r="E426" s="128"/>
      <c r="F426" s="128"/>
      <c r="G426" s="128"/>
    </row>
    <row r="427" spans="1:7" x14ac:dyDescent="0.25">
      <c r="A427" s="205" t="s">
        <v>2388</v>
      </c>
      <c r="B427" s="205"/>
      <c r="C427" s="120"/>
      <c r="D427" s="205"/>
      <c r="E427" s="128"/>
      <c r="F427" s="128"/>
      <c r="G427" s="128"/>
    </row>
    <row r="428" spans="1:7" x14ac:dyDescent="0.25">
      <c r="A428" s="205" t="s">
        <v>2389</v>
      </c>
      <c r="B428" s="205"/>
      <c r="C428" s="120"/>
      <c r="D428" s="205"/>
      <c r="E428" s="128"/>
      <c r="F428" s="128"/>
      <c r="G428" s="128"/>
    </row>
    <row r="429" spans="1:7" x14ac:dyDescent="0.25">
      <c r="A429" s="205" t="s">
        <v>2390</v>
      </c>
      <c r="B429" s="205"/>
      <c r="C429" s="120"/>
      <c r="D429" s="205"/>
      <c r="E429" s="128"/>
      <c r="F429" s="128"/>
      <c r="G429" s="128"/>
    </row>
    <row r="430" spans="1:7" x14ac:dyDescent="0.25">
      <c r="A430" s="205" t="s">
        <v>2391</v>
      </c>
      <c r="B430" s="205"/>
      <c r="C430" s="120"/>
      <c r="D430" s="205"/>
      <c r="E430" s="128"/>
      <c r="F430" s="128"/>
      <c r="G430" s="128"/>
    </row>
    <row r="431" spans="1:7" x14ac:dyDescent="0.25">
      <c r="A431" s="205" t="s">
        <v>2392</v>
      </c>
      <c r="B431" s="205"/>
      <c r="C431" s="120"/>
      <c r="D431" s="205"/>
      <c r="E431" s="128"/>
      <c r="F431" s="128"/>
      <c r="G431" s="128"/>
    </row>
    <row r="432" spans="1:7" x14ac:dyDescent="0.25">
      <c r="A432" s="205" t="s">
        <v>2393</v>
      </c>
      <c r="B432" s="205"/>
      <c r="C432" s="120"/>
      <c r="D432" s="205"/>
      <c r="E432" s="128"/>
      <c r="F432" s="128"/>
      <c r="G432" s="128"/>
    </row>
    <row r="433" spans="1:7" x14ac:dyDescent="0.25">
      <c r="A433" s="205" t="s">
        <v>2394</v>
      </c>
      <c r="B433" s="205"/>
      <c r="C433" s="120"/>
      <c r="D433" s="205"/>
      <c r="E433" s="128"/>
      <c r="F433" s="128"/>
      <c r="G433" s="128"/>
    </row>
    <row r="434" spans="1:7" x14ac:dyDescent="0.25">
      <c r="A434" s="205" t="s">
        <v>2395</v>
      </c>
      <c r="B434" s="205"/>
      <c r="C434" s="120"/>
      <c r="D434" s="205"/>
      <c r="E434" s="128"/>
      <c r="F434" s="128"/>
      <c r="G434" s="128"/>
    </row>
    <row r="435" spans="1:7" x14ac:dyDescent="0.25">
      <c r="A435" s="205" t="s">
        <v>2396</v>
      </c>
      <c r="B435" s="205"/>
      <c r="C435" s="120"/>
      <c r="D435" s="205"/>
      <c r="E435" s="128"/>
      <c r="F435" s="128"/>
      <c r="G435" s="128"/>
    </row>
    <row r="436" spans="1:7" x14ac:dyDescent="0.25">
      <c r="A436" s="205" t="s">
        <v>2397</v>
      </c>
      <c r="B436" s="205"/>
      <c r="C436" s="120"/>
      <c r="D436" s="205"/>
      <c r="E436" s="128"/>
      <c r="F436" s="128"/>
      <c r="G436" s="128"/>
    </row>
    <row r="437" spans="1:7" x14ac:dyDescent="0.25">
      <c r="A437" s="205" t="s">
        <v>2398</v>
      </c>
      <c r="B437" s="205"/>
      <c r="C437" s="120"/>
      <c r="D437" s="205"/>
      <c r="E437" s="128"/>
      <c r="F437" s="128"/>
      <c r="G437" s="128"/>
    </row>
    <row r="438" spans="1:7" x14ac:dyDescent="0.25">
      <c r="A438" s="205" t="s">
        <v>2399</v>
      </c>
      <c r="B438" s="205"/>
      <c r="C438" s="120"/>
      <c r="D438" s="205"/>
      <c r="E438" s="128"/>
      <c r="F438" s="128"/>
      <c r="G438" s="128"/>
    </row>
    <row r="439" spans="1:7" x14ac:dyDescent="0.25">
      <c r="A439" s="205" t="s">
        <v>2400</v>
      </c>
      <c r="B439" s="205"/>
      <c r="C439" s="120"/>
      <c r="D439" s="205"/>
      <c r="E439" s="128"/>
      <c r="F439" s="128"/>
      <c r="G439" s="128"/>
    </row>
    <row r="440" spans="1:7" x14ac:dyDescent="0.25">
      <c r="A440" s="205" t="s">
        <v>2401</v>
      </c>
      <c r="B440" s="205"/>
      <c r="C440" s="120"/>
      <c r="D440" s="205"/>
      <c r="E440" s="128"/>
      <c r="F440" s="128"/>
      <c r="G440" s="128"/>
    </row>
    <row r="441" spans="1:7" x14ac:dyDescent="0.25">
      <c r="A441" s="205" t="s">
        <v>2402</v>
      </c>
      <c r="B441" s="205"/>
      <c r="C441" s="120"/>
      <c r="D441" s="205"/>
      <c r="E441" s="128"/>
      <c r="F441" s="128"/>
      <c r="G441" s="128"/>
    </row>
    <row r="442" spans="1:7" x14ac:dyDescent="0.25">
      <c r="A442" s="205" t="s">
        <v>2403</v>
      </c>
      <c r="B442" s="205"/>
      <c r="C442" s="120"/>
      <c r="D442" s="205"/>
      <c r="E442" s="128"/>
      <c r="F442" s="128"/>
      <c r="G442" s="128"/>
    </row>
    <row r="443" spans="1:7" x14ac:dyDescent="0.25">
      <c r="A443" s="205" t="s">
        <v>2404</v>
      </c>
      <c r="B443" s="205"/>
      <c r="C443" s="120"/>
      <c r="D443" s="205"/>
      <c r="E443" s="128"/>
      <c r="F443" s="128"/>
      <c r="G443" s="128"/>
    </row>
    <row r="444" spans="1:7" ht="18.75" x14ac:dyDescent="0.25">
      <c r="A444" s="274"/>
      <c r="B444" s="275" t="s">
        <v>2405</v>
      </c>
      <c r="C444" s="274"/>
      <c r="D444" s="274"/>
      <c r="E444" s="274"/>
      <c r="F444" s="274"/>
      <c r="G444" s="274"/>
    </row>
    <row r="445" spans="1:7" x14ac:dyDescent="0.25">
      <c r="A445" s="298"/>
      <c r="B445" s="298" t="s">
        <v>1023</v>
      </c>
      <c r="C445" s="298" t="s">
        <v>736</v>
      </c>
      <c r="D445" s="298" t="s">
        <v>737</v>
      </c>
      <c r="E445" s="298"/>
      <c r="F445" s="298" t="s">
        <v>545</v>
      </c>
      <c r="G445" s="298" t="s">
        <v>738</v>
      </c>
    </row>
    <row r="446" spans="1:7" x14ac:dyDescent="0.25">
      <c r="A446" s="205" t="s">
        <v>2406</v>
      </c>
      <c r="B446" s="205" t="s">
        <v>740</v>
      </c>
      <c r="C446" s="265" t="s">
        <v>13</v>
      </c>
      <c r="D446" s="228"/>
      <c r="E446" s="228"/>
      <c r="F446" s="229"/>
      <c r="G446" s="229"/>
    </row>
    <row r="447" spans="1:7" x14ac:dyDescent="0.25">
      <c r="A447" s="228"/>
      <c r="B447" s="205"/>
      <c r="C447" s="205"/>
      <c r="D447" s="228"/>
      <c r="E447" s="228"/>
      <c r="F447" s="229"/>
      <c r="G447" s="229"/>
    </row>
    <row r="448" spans="1:7" x14ac:dyDescent="0.25">
      <c r="A448" s="205"/>
      <c r="B448" s="205" t="s">
        <v>741</v>
      </c>
      <c r="C448" s="205"/>
      <c r="D448" s="228"/>
      <c r="E448" s="228"/>
      <c r="F448" s="229"/>
      <c r="G448" s="229"/>
    </row>
    <row r="449" spans="1:7" x14ac:dyDescent="0.25">
      <c r="A449" s="205" t="s">
        <v>2407</v>
      </c>
      <c r="B449" s="264" t="s">
        <v>643</v>
      </c>
      <c r="C449" s="265" t="s">
        <v>13</v>
      </c>
      <c r="D449" s="265" t="s">
        <v>13</v>
      </c>
      <c r="E449" s="228"/>
      <c r="F449" s="125" t="str">
        <f>IF($C$473=0,"",IF(C449="[for completion]","",IF(C449="","",C449/$C$473)))</f>
        <v/>
      </c>
      <c r="G449" s="125" t="str">
        <f>IF($D$473=0,"",IF(D449="[for completion]","",IF(D449="","",D449/$D$473)))</f>
        <v/>
      </c>
    </row>
    <row r="450" spans="1:7" x14ac:dyDescent="0.25">
      <c r="A450" s="205" t="s">
        <v>2408</v>
      </c>
      <c r="B450" s="264" t="s">
        <v>643</v>
      </c>
      <c r="C450" s="265" t="s">
        <v>13</v>
      </c>
      <c r="D450" s="265" t="s">
        <v>13</v>
      </c>
      <c r="E450" s="228"/>
      <c r="F450" s="125" t="str">
        <f t="shared" ref="F450:F472" si="7">IF($C$473=0,"",IF(C450="[for completion]","",IF(C450="","",C450/$C$473)))</f>
        <v/>
      </c>
      <c r="G450" s="125" t="str">
        <f t="shared" ref="G450:G472" si="8">IF($D$473=0,"",IF(D450="[for completion]","",IF(D450="","",D450/$D$473)))</f>
        <v/>
      </c>
    </row>
    <row r="451" spans="1:7" x14ac:dyDescent="0.25">
      <c r="A451" s="205" t="s">
        <v>2409</v>
      </c>
      <c r="B451" s="264" t="s">
        <v>643</v>
      </c>
      <c r="C451" s="265" t="s">
        <v>13</v>
      </c>
      <c r="D451" s="265" t="s">
        <v>13</v>
      </c>
      <c r="E451" s="228"/>
      <c r="F451" s="125" t="str">
        <f t="shared" si="7"/>
        <v/>
      </c>
      <c r="G451" s="125" t="str">
        <f t="shared" si="8"/>
        <v/>
      </c>
    </row>
    <row r="452" spans="1:7" x14ac:dyDescent="0.25">
      <c r="A452" s="205" t="s">
        <v>2410</v>
      </c>
      <c r="B452" s="264" t="s">
        <v>643</v>
      </c>
      <c r="C452" s="265" t="s">
        <v>13</v>
      </c>
      <c r="D452" s="265" t="s">
        <v>13</v>
      </c>
      <c r="E452" s="228"/>
      <c r="F452" s="125" t="str">
        <f t="shared" si="7"/>
        <v/>
      </c>
      <c r="G452" s="125" t="str">
        <f t="shared" si="8"/>
        <v/>
      </c>
    </row>
    <row r="453" spans="1:7" x14ac:dyDescent="0.25">
      <c r="A453" s="205" t="s">
        <v>2411</v>
      </c>
      <c r="B453" s="264" t="s">
        <v>643</v>
      </c>
      <c r="C453" s="265" t="s">
        <v>13</v>
      </c>
      <c r="D453" s="265" t="s">
        <v>13</v>
      </c>
      <c r="E453" s="228"/>
      <c r="F453" s="125" t="str">
        <f t="shared" si="7"/>
        <v/>
      </c>
      <c r="G453" s="125" t="str">
        <f t="shared" si="8"/>
        <v/>
      </c>
    </row>
    <row r="454" spans="1:7" x14ac:dyDescent="0.25">
      <c r="A454" s="205" t="s">
        <v>2412</v>
      </c>
      <c r="B454" s="264" t="s">
        <v>643</v>
      </c>
      <c r="C454" s="265" t="s">
        <v>13</v>
      </c>
      <c r="D454" s="265" t="s">
        <v>13</v>
      </c>
      <c r="E454" s="228"/>
      <c r="F454" s="125" t="str">
        <f t="shared" si="7"/>
        <v/>
      </c>
      <c r="G454" s="125" t="str">
        <f t="shared" si="8"/>
        <v/>
      </c>
    </row>
    <row r="455" spans="1:7" x14ac:dyDescent="0.25">
      <c r="A455" s="205" t="s">
        <v>2413</v>
      </c>
      <c r="B455" s="264" t="s">
        <v>643</v>
      </c>
      <c r="C455" s="265" t="s">
        <v>13</v>
      </c>
      <c r="D455" s="265" t="s">
        <v>13</v>
      </c>
      <c r="E455" s="228"/>
      <c r="F455" s="125" t="str">
        <f t="shared" si="7"/>
        <v/>
      </c>
      <c r="G455" s="125" t="str">
        <f t="shared" si="8"/>
        <v/>
      </c>
    </row>
    <row r="456" spans="1:7" x14ac:dyDescent="0.25">
      <c r="A456" s="205" t="s">
        <v>2414</v>
      </c>
      <c r="B456" s="264" t="s">
        <v>643</v>
      </c>
      <c r="C456" s="265" t="s">
        <v>13</v>
      </c>
      <c r="D456" s="269" t="s">
        <v>13</v>
      </c>
      <c r="E456" s="228"/>
      <c r="F456" s="125" t="str">
        <f t="shared" si="7"/>
        <v/>
      </c>
      <c r="G456" s="125" t="str">
        <f t="shared" si="8"/>
        <v/>
      </c>
    </row>
    <row r="457" spans="1:7" x14ac:dyDescent="0.25">
      <c r="A457" s="205" t="s">
        <v>2415</v>
      </c>
      <c r="B457" s="264" t="s">
        <v>643</v>
      </c>
      <c r="C457" s="265" t="s">
        <v>13</v>
      </c>
      <c r="D457" s="269" t="s">
        <v>13</v>
      </c>
      <c r="E457" s="228"/>
      <c r="F457" s="125" t="str">
        <f t="shared" si="7"/>
        <v/>
      </c>
      <c r="G457" s="125" t="str">
        <f t="shared" si="8"/>
        <v/>
      </c>
    </row>
    <row r="458" spans="1:7" x14ac:dyDescent="0.25">
      <c r="A458" s="205" t="s">
        <v>2416</v>
      </c>
      <c r="B458" s="264" t="s">
        <v>643</v>
      </c>
      <c r="C458" s="265" t="s">
        <v>13</v>
      </c>
      <c r="D458" s="269" t="s">
        <v>13</v>
      </c>
      <c r="E458" s="206"/>
      <c r="F458" s="125" t="str">
        <f t="shared" si="7"/>
        <v/>
      </c>
      <c r="G458" s="125" t="str">
        <f t="shared" si="8"/>
        <v/>
      </c>
    </row>
    <row r="459" spans="1:7" x14ac:dyDescent="0.25">
      <c r="A459" s="205" t="s">
        <v>2417</v>
      </c>
      <c r="B459" s="264" t="s">
        <v>643</v>
      </c>
      <c r="C459" s="265" t="s">
        <v>13</v>
      </c>
      <c r="D459" s="269" t="s">
        <v>13</v>
      </c>
      <c r="E459" s="206"/>
      <c r="F459" s="125" t="str">
        <f t="shared" si="7"/>
        <v/>
      </c>
      <c r="G459" s="125" t="str">
        <f t="shared" si="8"/>
        <v/>
      </c>
    </row>
    <row r="460" spans="1:7" x14ac:dyDescent="0.25">
      <c r="A460" s="205" t="s">
        <v>2418</v>
      </c>
      <c r="B460" s="264" t="s">
        <v>643</v>
      </c>
      <c r="C460" s="265" t="s">
        <v>13</v>
      </c>
      <c r="D460" s="269" t="s">
        <v>13</v>
      </c>
      <c r="E460" s="206"/>
      <c r="F460" s="125" t="str">
        <f t="shared" si="7"/>
        <v/>
      </c>
      <c r="G460" s="125" t="str">
        <f t="shared" si="8"/>
        <v/>
      </c>
    </row>
    <row r="461" spans="1:7" x14ac:dyDescent="0.25">
      <c r="A461" s="205" t="s">
        <v>2419</v>
      </c>
      <c r="B461" s="264" t="s">
        <v>643</v>
      </c>
      <c r="C461" s="265" t="s">
        <v>13</v>
      </c>
      <c r="D461" s="269" t="s">
        <v>13</v>
      </c>
      <c r="E461" s="206"/>
      <c r="F461" s="125" t="str">
        <f t="shared" si="7"/>
        <v/>
      </c>
      <c r="G461" s="125" t="str">
        <f t="shared" si="8"/>
        <v/>
      </c>
    </row>
    <row r="462" spans="1:7" x14ac:dyDescent="0.25">
      <c r="A462" s="205" t="s">
        <v>2420</v>
      </c>
      <c r="B462" s="264" t="s">
        <v>643</v>
      </c>
      <c r="C462" s="265" t="s">
        <v>13</v>
      </c>
      <c r="D462" s="269" t="s">
        <v>13</v>
      </c>
      <c r="E462" s="206"/>
      <c r="F462" s="125" t="str">
        <f t="shared" si="7"/>
        <v/>
      </c>
      <c r="G462" s="125" t="str">
        <f t="shared" si="8"/>
        <v/>
      </c>
    </row>
    <row r="463" spans="1:7" x14ac:dyDescent="0.25">
      <c r="A463" s="205" t="s">
        <v>2421</v>
      </c>
      <c r="B463" s="264" t="s">
        <v>643</v>
      </c>
      <c r="C463" s="265" t="s">
        <v>13</v>
      </c>
      <c r="D463" s="269" t="s">
        <v>13</v>
      </c>
      <c r="E463" s="206"/>
      <c r="F463" s="125" t="str">
        <f t="shared" si="7"/>
        <v/>
      </c>
      <c r="G463" s="125" t="str">
        <f t="shared" si="8"/>
        <v/>
      </c>
    </row>
    <row r="464" spans="1:7" x14ac:dyDescent="0.25">
      <c r="A464" s="205" t="s">
        <v>2422</v>
      </c>
      <c r="B464" s="264" t="s">
        <v>643</v>
      </c>
      <c r="C464" s="265" t="s">
        <v>13</v>
      </c>
      <c r="D464" s="269" t="s">
        <v>13</v>
      </c>
      <c r="E464" s="205"/>
      <c r="F464" s="125" t="str">
        <f t="shared" si="7"/>
        <v/>
      </c>
      <c r="G464" s="125" t="str">
        <f t="shared" si="8"/>
        <v/>
      </c>
    </row>
    <row r="465" spans="1:7" x14ac:dyDescent="0.25">
      <c r="A465" s="205" t="s">
        <v>2423</v>
      </c>
      <c r="B465" s="264" t="s">
        <v>643</v>
      </c>
      <c r="C465" s="265" t="s">
        <v>13</v>
      </c>
      <c r="D465" s="269" t="s">
        <v>13</v>
      </c>
      <c r="E465" s="295"/>
      <c r="F465" s="125" t="str">
        <f t="shared" si="7"/>
        <v/>
      </c>
      <c r="G465" s="125" t="str">
        <f t="shared" si="8"/>
        <v/>
      </c>
    </row>
    <row r="466" spans="1:7" x14ac:dyDescent="0.25">
      <c r="A466" s="205" t="s">
        <v>2424</v>
      </c>
      <c r="B466" s="264" t="s">
        <v>643</v>
      </c>
      <c r="C466" s="265" t="s">
        <v>13</v>
      </c>
      <c r="D466" s="269" t="s">
        <v>13</v>
      </c>
      <c r="E466" s="295"/>
      <c r="F466" s="125" t="str">
        <f t="shared" si="7"/>
        <v/>
      </c>
      <c r="G466" s="125" t="str">
        <f t="shared" si="8"/>
        <v/>
      </c>
    </row>
    <row r="467" spans="1:7" x14ac:dyDescent="0.25">
      <c r="A467" s="205" t="s">
        <v>2425</v>
      </c>
      <c r="B467" s="264" t="s">
        <v>643</v>
      </c>
      <c r="C467" s="265" t="s">
        <v>13</v>
      </c>
      <c r="D467" s="269" t="s">
        <v>13</v>
      </c>
      <c r="E467" s="295"/>
      <c r="F467" s="125" t="str">
        <f t="shared" si="7"/>
        <v/>
      </c>
      <c r="G467" s="125" t="str">
        <f t="shared" si="8"/>
        <v/>
      </c>
    </row>
    <row r="468" spans="1:7" x14ac:dyDescent="0.25">
      <c r="A468" s="205" t="s">
        <v>2426</v>
      </c>
      <c r="B468" s="264" t="s">
        <v>643</v>
      </c>
      <c r="C468" s="265" t="s">
        <v>13</v>
      </c>
      <c r="D468" s="269" t="s">
        <v>13</v>
      </c>
      <c r="E468" s="295"/>
      <c r="F468" s="125" t="str">
        <f t="shared" si="7"/>
        <v/>
      </c>
      <c r="G468" s="125" t="str">
        <f t="shared" si="8"/>
        <v/>
      </c>
    </row>
    <row r="469" spans="1:7" x14ac:dyDescent="0.25">
      <c r="A469" s="205" t="s">
        <v>2427</v>
      </c>
      <c r="B469" s="264" t="s">
        <v>643</v>
      </c>
      <c r="C469" s="265" t="s">
        <v>13</v>
      </c>
      <c r="D469" s="269" t="s">
        <v>13</v>
      </c>
      <c r="E469" s="295"/>
      <c r="F469" s="125" t="str">
        <f t="shared" si="7"/>
        <v/>
      </c>
      <c r="G469" s="125" t="str">
        <f t="shared" si="8"/>
        <v/>
      </c>
    </row>
    <row r="470" spans="1:7" x14ac:dyDescent="0.25">
      <c r="A470" s="205" t="s">
        <v>2428</v>
      </c>
      <c r="B470" s="264" t="s">
        <v>643</v>
      </c>
      <c r="C470" s="265" t="s">
        <v>13</v>
      </c>
      <c r="D470" s="269" t="s">
        <v>13</v>
      </c>
      <c r="E470" s="295"/>
      <c r="F470" s="125" t="str">
        <f t="shared" si="7"/>
        <v/>
      </c>
      <c r="G470" s="125" t="str">
        <f t="shared" si="8"/>
        <v/>
      </c>
    </row>
    <row r="471" spans="1:7" x14ac:dyDescent="0.25">
      <c r="A471" s="205" t="s">
        <v>2429</v>
      </c>
      <c r="B471" s="264" t="s">
        <v>643</v>
      </c>
      <c r="C471" s="265" t="s">
        <v>13</v>
      </c>
      <c r="D471" s="269" t="s">
        <v>13</v>
      </c>
      <c r="E471" s="295"/>
      <c r="F471" s="125" t="str">
        <f t="shared" si="7"/>
        <v/>
      </c>
      <c r="G471" s="125" t="str">
        <f t="shared" si="8"/>
        <v/>
      </c>
    </row>
    <row r="472" spans="1:7" x14ac:dyDescent="0.25">
      <c r="A472" s="205" t="s">
        <v>2430</v>
      </c>
      <c r="B472" s="264" t="s">
        <v>643</v>
      </c>
      <c r="C472" s="265" t="s">
        <v>13</v>
      </c>
      <c r="D472" s="269" t="s">
        <v>13</v>
      </c>
      <c r="E472" s="295"/>
      <c r="F472" s="125" t="str">
        <f t="shared" si="7"/>
        <v/>
      </c>
      <c r="G472" s="125" t="str">
        <f t="shared" si="8"/>
        <v/>
      </c>
    </row>
    <row r="473" spans="1:7" x14ac:dyDescent="0.25">
      <c r="A473" s="205" t="s">
        <v>2431</v>
      </c>
      <c r="B473" s="206" t="s">
        <v>79</v>
      </c>
      <c r="C473" s="234">
        <f>SUM(C449:C472)</f>
        <v>0</v>
      </c>
      <c r="D473" s="205">
        <f>SUM(D449:D472)</f>
        <v>0</v>
      </c>
      <c r="E473" s="295"/>
      <c r="F473" s="106">
        <f>SUM(F449:F472)</f>
        <v>0</v>
      </c>
      <c r="G473" s="106">
        <f>SUM(G449:G472)</f>
        <v>0</v>
      </c>
    </row>
    <row r="474" spans="1:7" x14ac:dyDescent="0.25">
      <c r="A474" s="298"/>
      <c r="B474" s="298" t="s">
        <v>1050</v>
      </c>
      <c r="C474" s="298" t="s">
        <v>736</v>
      </c>
      <c r="D474" s="298" t="s">
        <v>737</v>
      </c>
      <c r="E474" s="298"/>
      <c r="F474" s="298" t="s">
        <v>545</v>
      </c>
      <c r="G474" s="298" t="s">
        <v>738</v>
      </c>
    </row>
    <row r="475" spans="1:7" x14ac:dyDescent="0.25">
      <c r="A475" s="205" t="s">
        <v>2432</v>
      </c>
      <c r="B475" s="205" t="s">
        <v>768</v>
      </c>
      <c r="C475" s="294" t="s">
        <v>13</v>
      </c>
      <c r="D475" s="205"/>
      <c r="E475" s="205"/>
      <c r="F475" s="205"/>
      <c r="G475" s="205"/>
    </row>
    <row r="476" spans="1:7" x14ac:dyDescent="0.25">
      <c r="A476" s="205"/>
      <c r="B476" s="205"/>
      <c r="C476" s="205"/>
      <c r="D476" s="205"/>
      <c r="E476" s="205"/>
      <c r="F476" s="205"/>
      <c r="G476" s="205"/>
    </row>
    <row r="477" spans="1:7" x14ac:dyDescent="0.25">
      <c r="A477" s="205"/>
      <c r="B477" s="206" t="s">
        <v>769</v>
      </c>
      <c r="C477" s="205"/>
      <c r="D477" s="205"/>
      <c r="E477" s="205"/>
      <c r="F477" s="205"/>
      <c r="G477" s="205"/>
    </row>
    <row r="478" spans="1:7" x14ac:dyDescent="0.25">
      <c r="A478" s="205" t="s">
        <v>2433</v>
      </c>
      <c r="B478" s="205" t="s">
        <v>771</v>
      </c>
      <c r="C478" s="265" t="s">
        <v>13</v>
      </c>
      <c r="D478" s="269" t="s">
        <v>13</v>
      </c>
      <c r="E478" s="205"/>
      <c r="F478" s="125" t="str">
        <f>IF($C$486=0,"",IF(C478="[for completion]","",IF(C478="","",C478/$C$486)))</f>
        <v/>
      </c>
      <c r="G478" s="125" t="str">
        <f>IF($D$486=0,"",IF(D478="[for completion]","",IF(D478="","",D478/$D$486)))</f>
        <v/>
      </c>
    </row>
    <row r="479" spans="1:7" x14ac:dyDescent="0.25">
      <c r="A479" s="205" t="s">
        <v>2434</v>
      </c>
      <c r="B479" s="205" t="s">
        <v>773</v>
      </c>
      <c r="C479" s="265" t="s">
        <v>13</v>
      </c>
      <c r="D479" s="269" t="s">
        <v>13</v>
      </c>
      <c r="E479" s="205"/>
      <c r="F479" s="125" t="str">
        <f t="shared" ref="F479:F485" si="9">IF($C$486=0,"",IF(C479="[for completion]","",IF(C479="","",C479/$C$486)))</f>
        <v/>
      </c>
      <c r="G479" s="125" t="str">
        <f t="shared" ref="G479:G485" si="10">IF($D$486=0,"",IF(D479="[for completion]","",IF(D479="","",D479/$D$486)))</f>
        <v/>
      </c>
    </row>
    <row r="480" spans="1:7" x14ac:dyDescent="0.25">
      <c r="A480" s="205" t="s">
        <v>2435</v>
      </c>
      <c r="B480" s="205" t="s">
        <v>775</v>
      </c>
      <c r="C480" s="265" t="s">
        <v>13</v>
      </c>
      <c r="D480" s="269" t="s">
        <v>13</v>
      </c>
      <c r="E480" s="205"/>
      <c r="F480" s="125" t="str">
        <f t="shared" si="9"/>
        <v/>
      </c>
      <c r="G480" s="125" t="str">
        <f t="shared" si="10"/>
        <v/>
      </c>
    </row>
    <row r="481" spans="1:7" x14ac:dyDescent="0.25">
      <c r="A481" s="205" t="s">
        <v>2436</v>
      </c>
      <c r="B481" s="205" t="s">
        <v>777</v>
      </c>
      <c r="C481" s="265" t="s">
        <v>13</v>
      </c>
      <c r="D481" s="269" t="s">
        <v>13</v>
      </c>
      <c r="E481" s="205"/>
      <c r="F481" s="125" t="str">
        <f t="shared" si="9"/>
        <v/>
      </c>
      <c r="G481" s="125" t="str">
        <f t="shared" si="10"/>
        <v/>
      </c>
    </row>
    <row r="482" spans="1:7" x14ac:dyDescent="0.25">
      <c r="A482" s="205" t="s">
        <v>2437</v>
      </c>
      <c r="B482" s="205" t="s">
        <v>779</v>
      </c>
      <c r="C482" s="265" t="s">
        <v>13</v>
      </c>
      <c r="D482" s="269" t="s">
        <v>13</v>
      </c>
      <c r="E482" s="205"/>
      <c r="F482" s="125" t="str">
        <f t="shared" si="9"/>
        <v/>
      </c>
      <c r="G482" s="125" t="str">
        <f t="shared" si="10"/>
        <v/>
      </c>
    </row>
    <row r="483" spans="1:7" x14ac:dyDescent="0.25">
      <c r="A483" s="205" t="s">
        <v>2438</v>
      </c>
      <c r="B483" s="205" t="s">
        <v>781</v>
      </c>
      <c r="C483" s="265" t="s">
        <v>13</v>
      </c>
      <c r="D483" s="269" t="s">
        <v>13</v>
      </c>
      <c r="E483" s="205"/>
      <c r="F483" s="125" t="str">
        <f t="shared" si="9"/>
        <v/>
      </c>
      <c r="G483" s="125" t="str">
        <f t="shared" si="10"/>
        <v/>
      </c>
    </row>
    <row r="484" spans="1:7" x14ac:dyDescent="0.25">
      <c r="A484" s="205" t="s">
        <v>2439</v>
      </c>
      <c r="B484" s="205" t="s">
        <v>783</v>
      </c>
      <c r="C484" s="265" t="s">
        <v>13</v>
      </c>
      <c r="D484" s="269" t="s">
        <v>13</v>
      </c>
      <c r="E484" s="205"/>
      <c r="F484" s="125" t="str">
        <f t="shared" si="9"/>
        <v/>
      </c>
      <c r="G484" s="125" t="str">
        <f t="shared" si="10"/>
        <v/>
      </c>
    </row>
    <row r="485" spans="1:7" x14ac:dyDescent="0.25">
      <c r="A485" s="205" t="s">
        <v>2440</v>
      </c>
      <c r="B485" s="205" t="s">
        <v>785</v>
      </c>
      <c r="C485" s="265" t="s">
        <v>13</v>
      </c>
      <c r="D485" s="269" t="s">
        <v>13</v>
      </c>
      <c r="E485" s="205"/>
      <c r="F485" s="125" t="str">
        <f t="shared" si="9"/>
        <v/>
      </c>
      <c r="G485" s="125" t="str">
        <f t="shared" si="10"/>
        <v/>
      </c>
    </row>
    <row r="486" spans="1:7" x14ac:dyDescent="0.25">
      <c r="A486" s="205" t="s">
        <v>2441</v>
      </c>
      <c r="B486" s="233" t="s">
        <v>79</v>
      </c>
      <c r="C486" s="123">
        <f>SUM(C478:C485)</f>
        <v>0</v>
      </c>
      <c r="D486" s="235">
        <f>SUM(D478:D485)</f>
        <v>0</v>
      </c>
      <c r="E486" s="205"/>
      <c r="F486" s="84">
        <f>SUM(F478:F485)</f>
        <v>0</v>
      </c>
      <c r="G486" s="84">
        <f>SUM(G478:G485)</f>
        <v>0</v>
      </c>
    </row>
    <row r="487" spans="1:7" x14ac:dyDescent="0.25">
      <c r="A487" s="205" t="s">
        <v>2442</v>
      </c>
      <c r="B487" s="230" t="s">
        <v>788</v>
      </c>
      <c r="C487" s="265"/>
      <c r="D487" s="269"/>
      <c r="E487" s="205"/>
      <c r="F487" s="125" t="s">
        <v>2216</v>
      </c>
      <c r="G487" s="125" t="s">
        <v>2216</v>
      </c>
    </row>
    <row r="488" spans="1:7" x14ac:dyDescent="0.25">
      <c r="A488" s="205" t="s">
        <v>2443</v>
      </c>
      <c r="B488" s="230" t="s">
        <v>790</v>
      </c>
      <c r="C488" s="265"/>
      <c r="D488" s="269"/>
      <c r="E488" s="205"/>
      <c r="F488" s="125" t="s">
        <v>2216</v>
      </c>
      <c r="G488" s="125" t="s">
        <v>2216</v>
      </c>
    </row>
    <row r="489" spans="1:7" x14ac:dyDescent="0.25">
      <c r="A489" s="205" t="s">
        <v>2444</v>
      </c>
      <c r="B489" s="230" t="s">
        <v>792</v>
      </c>
      <c r="C489" s="265"/>
      <c r="D489" s="269"/>
      <c r="E489" s="205"/>
      <c r="F489" s="125" t="s">
        <v>2216</v>
      </c>
      <c r="G489" s="125" t="s">
        <v>2216</v>
      </c>
    </row>
    <row r="490" spans="1:7" x14ac:dyDescent="0.25">
      <c r="A490" s="205" t="s">
        <v>2445</v>
      </c>
      <c r="B490" s="230" t="s">
        <v>794</v>
      </c>
      <c r="C490" s="265"/>
      <c r="D490" s="269"/>
      <c r="E490" s="205"/>
      <c r="F490" s="125" t="s">
        <v>2216</v>
      </c>
      <c r="G490" s="125" t="s">
        <v>2216</v>
      </c>
    </row>
    <row r="491" spans="1:7" x14ac:dyDescent="0.25">
      <c r="A491" s="205" t="s">
        <v>2446</v>
      </c>
      <c r="B491" s="230" t="s">
        <v>796</v>
      </c>
      <c r="C491" s="265"/>
      <c r="D491" s="269"/>
      <c r="E491" s="205"/>
      <c r="F491" s="125" t="s">
        <v>2216</v>
      </c>
      <c r="G491" s="125" t="s">
        <v>2216</v>
      </c>
    </row>
    <row r="492" spans="1:7" x14ac:dyDescent="0.25">
      <c r="A492" s="205" t="s">
        <v>2447</v>
      </c>
      <c r="B492" s="230" t="s">
        <v>798</v>
      </c>
      <c r="C492" s="265"/>
      <c r="D492" s="269"/>
      <c r="E492" s="205"/>
      <c r="F492" s="125" t="s">
        <v>2216</v>
      </c>
      <c r="G492" s="125" t="s">
        <v>2216</v>
      </c>
    </row>
    <row r="493" spans="1:7" x14ac:dyDescent="0.25">
      <c r="A493" s="205" t="s">
        <v>2448</v>
      </c>
      <c r="B493" s="230"/>
      <c r="C493" s="205"/>
      <c r="D493" s="205"/>
      <c r="E493" s="205"/>
      <c r="F493" s="232"/>
      <c r="G493" s="232"/>
    </row>
    <row r="494" spans="1:7" x14ac:dyDescent="0.25">
      <c r="A494" s="205" t="s">
        <v>2449</v>
      </c>
      <c r="B494" s="230"/>
      <c r="C494" s="205"/>
      <c r="D494" s="205"/>
      <c r="E494" s="205"/>
      <c r="F494" s="232"/>
      <c r="G494" s="232"/>
    </row>
    <row r="495" spans="1:7" x14ac:dyDescent="0.25">
      <c r="A495" s="205" t="s">
        <v>2450</v>
      </c>
      <c r="B495" s="230"/>
      <c r="C495" s="205"/>
      <c r="D495" s="205"/>
      <c r="E495" s="205"/>
      <c r="F495" s="295"/>
      <c r="G495" s="295"/>
    </row>
    <row r="496" spans="1:7" x14ac:dyDescent="0.25">
      <c r="A496" s="298"/>
      <c r="B496" s="298" t="s">
        <v>1070</v>
      </c>
      <c r="C496" s="298" t="s">
        <v>736</v>
      </c>
      <c r="D496" s="298" t="s">
        <v>737</v>
      </c>
      <c r="E496" s="298"/>
      <c r="F496" s="298" t="s">
        <v>545</v>
      </c>
      <c r="G496" s="298" t="s">
        <v>738</v>
      </c>
    </row>
    <row r="497" spans="1:7" x14ac:dyDescent="0.25">
      <c r="A497" s="205" t="s">
        <v>2451</v>
      </c>
      <c r="B497" s="205" t="s">
        <v>768</v>
      </c>
      <c r="C497" s="294" t="s">
        <v>48</v>
      </c>
      <c r="D497" s="205"/>
      <c r="E497" s="205"/>
      <c r="F497" s="205"/>
      <c r="G497" s="205"/>
    </row>
    <row r="498" spans="1:7" x14ac:dyDescent="0.25">
      <c r="A498" s="205"/>
      <c r="B498" s="205"/>
      <c r="C498" s="205"/>
      <c r="D498" s="205"/>
      <c r="E498" s="205"/>
      <c r="F498" s="205"/>
      <c r="G498" s="205"/>
    </row>
    <row r="499" spans="1:7" x14ac:dyDescent="0.25">
      <c r="A499" s="205"/>
      <c r="B499" s="206" t="s">
        <v>769</v>
      </c>
      <c r="C499" s="205"/>
      <c r="D499" s="205"/>
      <c r="E499" s="205"/>
      <c r="F499" s="205"/>
      <c r="G499" s="205"/>
    </row>
    <row r="500" spans="1:7" x14ac:dyDescent="0.25">
      <c r="A500" s="205" t="s">
        <v>2452</v>
      </c>
      <c r="B500" s="205" t="s">
        <v>771</v>
      </c>
      <c r="C500" s="265" t="s">
        <v>48</v>
      </c>
      <c r="D500" s="269" t="s">
        <v>48</v>
      </c>
      <c r="E500" s="205"/>
      <c r="F500" s="125" t="str">
        <f>IF($C$508=0,"",IF(C500="[for completion]","",IF(C500="","",C500/$C$508)))</f>
        <v/>
      </c>
      <c r="G500" s="125" t="str">
        <f>IF($D$508=0,"",IF(D500="[for completion]","",IF(D500="","",D500/$D$508)))</f>
        <v/>
      </c>
    </row>
    <row r="501" spans="1:7" x14ac:dyDescent="0.25">
      <c r="A501" s="205" t="s">
        <v>2453</v>
      </c>
      <c r="B501" s="205" t="s">
        <v>773</v>
      </c>
      <c r="C501" s="265" t="s">
        <v>48</v>
      </c>
      <c r="D501" s="269" t="s">
        <v>48</v>
      </c>
      <c r="E501" s="205"/>
      <c r="F501" s="125" t="str">
        <f t="shared" ref="F501:F507" si="11">IF($C$508=0,"",IF(C501="[for completion]","",IF(C501="","",C501/$C$508)))</f>
        <v/>
      </c>
      <c r="G501" s="125" t="str">
        <f t="shared" ref="G501:G507" si="12">IF($D$508=0,"",IF(D501="[for completion]","",IF(D501="","",D501/$D$508)))</f>
        <v/>
      </c>
    </row>
    <row r="502" spans="1:7" x14ac:dyDescent="0.25">
      <c r="A502" s="205" t="s">
        <v>2454</v>
      </c>
      <c r="B502" s="205" t="s">
        <v>775</v>
      </c>
      <c r="C502" s="265" t="s">
        <v>48</v>
      </c>
      <c r="D502" s="269" t="s">
        <v>48</v>
      </c>
      <c r="E502" s="205"/>
      <c r="F502" s="125" t="str">
        <f t="shared" si="11"/>
        <v/>
      </c>
      <c r="G502" s="125" t="str">
        <f t="shared" si="12"/>
        <v/>
      </c>
    </row>
    <row r="503" spans="1:7" x14ac:dyDescent="0.25">
      <c r="A503" s="205" t="s">
        <v>2455</v>
      </c>
      <c r="B503" s="205" t="s">
        <v>777</v>
      </c>
      <c r="C503" s="265" t="s">
        <v>48</v>
      </c>
      <c r="D503" s="269" t="s">
        <v>48</v>
      </c>
      <c r="E503" s="205"/>
      <c r="F503" s="125" t="str">
        <f t="shared" si="11"/>
        <v/>
      </c>
      <c r="G503" s="125" t="str">
        <f t="shared" si="12"/>
        <v/>
      </c>
    </row>
    <row r="504" spans="1:7" x14ac:dyDescent="0.25">
      <c r="A504" s="205" t="s">
        <v>2456</v>
      </c>
      <c r="B504" s="205" t="s">
        <v>779</v>
      </c>
      <c r="C504" s="265" t="s">
        <v>48</v>
      </c>
      <c r="D504" s="269" t="s">
        <v>48</v>
      </c>
      <c r="E504" s="205"/>
      <c r="F504" s="125" t="str">
        <f t="shared" si="11"/>
        <v/>
      </c>
      <c r="G504" s="125" t="str">
        <f t="shared" si="12"/>
        <v/>
      </c>
    </row>
    <row r="505" spans="1:7" x14ac:dyDescent="0.25">
      <c r="A505" s="205" t="s">
        <v>2457</v>
      </c>
      <c r="B505" s="205" t="s">
        <v>781</v>
      </c>
      <c r="C505" s="265" t="s">
        <v>48</v>
      </c>
      <c r="D505" s="269" t="s">
        <v>48</v>
      </c>
      <c r="E505" s="205"/>
      <c r="F505" s="125" t="str">
        <f t="shared" si="11"/>
        <v/>
      </c>
      <c r="G505" s="125" t="str">
        <f t="shared" si="12"/>
        <v/>
      </c>
    </row>
    <row r="506" spans="1:7" x14ac:dyDescent="0.25">
      <c r="A506" s="205" t="s">
        <v>2458</v>
      </c>
      <c r="B506" s="205" t="s">
        <v>783</v>
      </c>
      <c r="C506" s="265" t="s">
        <v>48</v>
      </c>
      <c r="D506" s="269" t="s">
        <v>48</v>
      </c>
      <c r="E506" s="205"/>
      <c r="F506" s="125" t="str">
        <f t="shared" si="11"/>
        <v/>
      </c>
      <c r="G506" s="125" t="str">
        <f t="shared" si="12"/>
        <v/>
      </c>
    </row>
    <row r="507" spans="1:7" x14ac:dyDescent="0.25">
      <c r="A507" s="205" t="s">
        <v>2459</v>
      </c>
      <c r="B507" s="205" t="s">
        <v>785</v>
      </c>
      <c r="C507" s="265" t="s">
        <v>48</v>
      </c>
      <c r="D507" s="262" t="s">
        <v>48</v>
      </c>
      <c r="E507" s="205"/>
      <c r="F507" s="125" t="str">
        <f t="shared" si="11"/>
        <v/>
      </c>
      <c r="G507" s="125" t="str">
        <f t="shared" si="12"/>
        <v/>
      </c>
    </row>
    <row r="508" spans="1:7" x14ac:dyDescent="0.25">
      <c r="A508" s="205" t="s">
        <v>2460</v>
      </c>
      <c r="B508" s="233" t="s">
        <v>79</v>
      </c>
      <c r="C508" s="123">
        <f>SUM(C500:C507)</f>
        <v>0</v>
      </c>
      <c r="D508" s="235">
        <f>SUM(D500:D507)</f>
        <v>0</v>
      </c>
      <c r="E508" s="205"/>
      <c r="F508" s="84">
        <f>SUM(F500:F507)</f>
        <v>0</v>
      </c>
      <c r="G508" s="84">
        <f>SUM(G500:G507)</f>
        <v>0</v>
      </c>
    </row>
    <row r="509" spans="1:7" x14ac:dyDescent="0.25">
      <c r="A509" s="205" t="s">
        <v>2461</v>
      </c>
      <c r="B509" s="230" t="s">
        <v>788</v>
      </c>
      <c r="C509" s="123"/>
      <c r="D509" s="124"/>
      <c r="E509" s="205"/>
      <c r="F509" s="125" t="s">
        <v>2216</v>
      </c>
      <c r="G509" s="125" t="s">
        <v>2216</v>
      </c>
    </row>
    <row r="510" spans="1:7" x14ac:dyDescent="0.25">
      <c r="A510" s="205" t="s">
        <v>2462</v>
      </c>
      <c r="B510" s="230" t="s">
        <v>790</v>
      </c>
      <c r="C510" s="123"/>
      <c r="D510" s="124"/>
      <c r="E510" s="205"/>
      <c r="F510" s="125" t="s">
        <v>2216</v>
      </c>
      <c r="G510" s="125" t="s">
        <v>2216</v>
      </c>
    </row>
    <row r="511" spans="1:7" x14ac:dyDescent="0.25">
      <c r="A511" s="205" t="s">
        <v>2463</v>
      </c>
      <c r="B511" s="230" t="s">
        <v>792</v>
      </c>
      <c r="C511" s="123"/>
      <c r="D511" s="124"/>
      <c r="E511" s="205"/>
      <c r="F511" s="125" t="s">
        <v>2216</v>
      </c>
      <c r="G511" s="125" t="s">
        <v>2216</v>
      </c>
    </row>
    <row r="512" spans="1:7" x14ac:dyDescent="0.25">
      <c r="A512" s="205" t="s">
        <v>2464</v>
      </c>
      <c r="B512" s="230" t="s">
        <v>794</v>
      </c>
      <c r="C512" s="123"/>
      <c r="D512" s="124"/>
      <c r="E512" s="205"/>
      <c r="F512" s="125" t="s">
        <v>2216</v>
      </c>
      <c r="G512" s="125" t="s">
        <v>2216</v>
      </c>
    </row>
    <row r="513" spans="1:7" x14ac:dyDescent="0.25">
      <c r="A513" s="205" t="s">
        <v>2465</v>
      </c>
      <c r="B513" s="230" t="s">
        <v>796</v>
      </c>
      <c r="C513" s="123"/>
      <c r="D513" s="124"/>
      <c r="E513" s="205"/>
      <c r="F513" s="125" t="s">
        <v>2216</v>
      </c>
      <c r="G513" s="125" t="s">
        <v>2216</v>
      </c>
    </row>
    <row r="514" spans="1:7" x14ac:dyDescent="0.25">
      <c r="A514" s="205" t="s">
        <v>2466</v>
      </c>
      <c r="B514" s="230" t="s">
        <v>798</v>
      </c>
      <c r="C514" s="123"/>
      <c r="D514" s="124"/>
      <c r="E514" s="205"/>
      <c r="F514" s="125" t="s">
        <v>2216</v>
      </c>
      <c r="G514" s="125" t="s">
        <v>2216</v>
      </c>
    </row>
    <row r="515" spans="1:7" x14ac:dyDescent="0.25">
      <c r="A515" s="205" t="s">
        <v>2467</v>
      </c>
      <c r="B515" s="230"/>
      <c r="C515" s="205"/>
      <c r="D515" s="205"/>
      <c r="E515" s="205"/>
      <c r="F515" s="125"/>
      <c r="G515" s="125"/>
    </row>
    <row r="516" spans="1:7" x14ac:dyDescent="0.25">
      <c r="A516" s="205" t="s">
        <v>2468</v>
      </c>
      <c r="B516" s="230"/>
      <c r="C516" s="205"/>
      <c r="D516" s="205"/>
      <c r="E516" s="205"/>
      <c r="F516" s="125"/>
      <c r="G516" s="125"/>
    </row>
    <row r="517" spans="1:7" x14ac:dyDescent="0.25">
      <c r="A517" s="205" t="s">
        <v>2469</v>
      </c>
      <c r="B517" s="230"/>
      <c r="C517" s="205"/>
      <c r="D517" s="205"/>
      <c r="E517" s="205"/>
      <c r="F517" s="125"/>
      <c r="G517" s="84"/>
    </row>
    <row r="518" spans="1:7" x14ac:dyDescent="0.25">
      <c r="A518" s="298"/>
      <c r="B518" s="298" t="s">
        <v>1090</v>
      </c>
      <c r="C518" s="298" t="s">
        <v>1091</v>
      </c>
      <c r="D518" s="298"/>
      <c r="E518" s="298"/>
      <c r="F518" s="298"/>
      <c r="G518" s="298"/>
    </row>
    <row r="519" spans="1:7" x14ac:dyDescent="0.25">
      <c r="A519" s="205" t="s">
        <v>2470</v>
      </c>
      <c r="B519" s="206" t="s">
        <v>1093</v>
      </c>
      <c r="C519" s="294" t="s">
        <v>13</v>
      </c>
      <c r="D519" s="294"/>
      <c r="E519" s="205"/>
      <c r="F519" s="205"/>
      <c r="G519" s="205"/>
    </row>
    <row r="520" spans="1:7" x14ac:dyDescent="0.25">
      <c r="A520" s="205" t="s">
        <v>2471</v>
      </c>
      <c r="B520" s="206" t="s">
        <v>1095</v>
      </c>
      <c r="C520" s="294" t="s">
        <v>13</v>
      </c>
      <c r="D520" s="294"/>
      <c r="E520" s="205"/>
      <c r="F520" s="205"/>
      <c r="G520" s="205"/>
    </row>
    <row r="521" spans="1:7" x14ac:dyDescent="0.25">
      <c r="A521" s="205" t="s">
        <v>2472</v>
      </c>
      <c r="B521" s="206" t="s">
        <v>1097</v>
      </c>
      <c r="C521" s="294" t="s">
        <v>13</v>
      </c>
      <c r="D521" s="294"/>
      <c r="E521" s="205"/>
      <c r="F521" s="205"/>
      <c r="G521" s="205"/>
    </row>
    <row r="522" spans="1:7" x14ac:dyDescent="0.25">
      <c r="A522" s="205" t="s">
        <v>2473</v>
      </c>
      <c r="B522" s="206" t="s">
        <v>1099</v>
      </c>
      <c r="C522" s="294" t="s">
        <v>13</v>
      </c>
      <c r="D522" s="294"/>
      <c r="E522" s="205"/>
      <c r="F522" s="205"/>
      <c r="G522" s="205"/>
    </row>
    <row r="523" spans="1:7" x14ac:dyDescent="0.25">
      <c r="A523" s="205" t="s">
        <v>2474</v>
      </c>
      <c r="B523" s="206" t="s">
        <v>1101</v>
      </c>
      <c r="C523" s="294" t="s">
        <v>13</v>
      </c>
      <c r="D523" s="294"/>
      <c r="E523" s="205"/>
      <c r="F523" s="205"/>
      <c r="G523" s="205"/>
    </row>
    <row r="524" spans="1:7" x14ac:dyDescent="0.25">
      <c r="A524" s="205" t="s">
        <v>2475</v>
      </c>
      <c r="B524" s="206" t="s">
        <v>1103</v>
      </c>
      <c r="C524" s="294" t="s">
        <v>13</v>
      </c>
      <c r="D524" s="294"/>
      <c r="E524" s="205"/>
      <c r="F524" s="205"/>
      <c r="G524" s="205"/>
    </row>
    <row r="525" spans="1:7" x14ac:dyDescent="0.25">
      <c r="A525" s="205" t="s">
        <v>2476</v>
      </c>
      <c r="B525" s="206" t="s">
        <v>1105</v>
      </c>
      <c r="C525" s="294" t="s">
        <v>13</v>
      </c>
      <c r="D525" s="294"/>
      <c r="E525" s="205"/>
      <c r="F525" s="205"/>
      <c r="G525" s="205"/>
    </row>
    <row r="526" spans="1:7" x14ac:dyDescent="0.25">
      <c r="A526" s="205" t="s">
        <v>2477</v>
      </c>
      <c r="B526" s="206" t="s">
        <v>1107</v>
      </c>
      <c r="C526" s="294" t="s">
        <v>13</v>
      </c>
      <c r="D526" s="294"/>
      <c r="E526" s="205"/>
      <c r="F526" s="205"/>
      <c r="G526" s="205"/>
    </row>
    <row r="527" spans="1:7" x14ac:dyDescent="0.25">
      <c r="A527" s="205" t="s">
        <v>2478</v>
      </c>
      <c r="B527" s="206" t="s">
        <v>1109</v>
      </c>
      <c r="C527" s="294" t="s">
        <v>13</v>
      </c>
      <c r="D527" s="294"/>
      <c r="E527" s="205"/>
      <c r="F527" s="205"/>
      <c r="G527" s="205"/>
    </row>
    <row r="528" spans="1:7" x14ac:dyDescent="0.25">
      <c r="A528" s="205" t="s">
        <v>2479</v>
      </c>
      <c r="B528" s="206" t="s">
        <v>1111</v>
      </c>
      <c r="C528" s="294" t="s">
        <v>13</v>
      </c>
      <c r="D528" s="294"/>
      <c r="E528" s="205"/>
      <c r="F528" s="205"/>
      <c r="G528" s="205"/>
    </row>
    <row r="529" spans="1:7" x14ac:dyDescent="0.25">
      <c r="A529" s="205" t="s">
        <v>2480</v>
      </c>
      <c r="B529" s="206" t="s">
        <v>1113</v>
      </c>
      <c r="C529" s="294" t="s">
        <v>13</v>
      </c>
      <c r="D529" s="294"/>
      <c r="E529" s="205"/>
      <c r="F529" s="205"/>
      <c r="G529" s="205"/>
    </row>
    <row r="530" spans="1:7" x14ac:dyDescent="0.25">
      <c r="A530" s="205" t="s">
        <v>2481</v>
      </c>
      <c r="B530" s="279" t="s">
        <v>1536</v>
      </c>
      <c r="C530" s="294" t="s">
        <v>13</v>
      </c>
      <c r="D530" s="294"/>
      <c r="E530" s="205"/>
      <c r="F530" s="205"/>
      <c r="G530" s="205"/>
    </row>
    <row r="531" spans="1:7" x14ac:dyDescent="0.25">
      <c r="A531" s="205" t="s">
        <v>2482</v>
      </c>
      <c r="B531" s="206" t="s">
        <v>77</v>
      </c>
      <c r="C531" s="294" t="s">
        <v>13</v>
      </c>
      <c r="D531" s="294"/>
      <c r="E531" s="205"/>
      <c r="F531" s="205"/>
      <c r="G531" s="205"/>
    </row>
    <row r="532" spans="1:7" x14ac:dyDescent="0.25">
      <c r="A532" s="205" t="s">
        <v>2483</v>
      </c>
      <c r="B532" s="230" t="s">
        <v>1117</v>
      </c>
      <c r="C532" s="294"/>
      <c r="D532" s="271"/>
      <c r="E532" s="205"/>
      <c r="F532" s="205"/>
      <c r="G532" s="205"/>
    </row>
    <row r="533" spans="1:7" x14ac:dyDescent="0.25">
      <c r="A533" s="205" t="s">
        <v>2484</v>
      </c>
      <c r="B533" s="230" t="s">
        <v>81</v>
      </c>
      <c r="C533" s="294"/>
      <c r="D533" s="271"/>
      <c r="E533" s="205"/>
      <c r="F533" s="205"/>
      <c r="G533" s="205"/>
    </row>
    <row r="534" spans="1:7" x14ac:dyDescent="0.25">
      <c r="A534" s="205" t="s">
        <v>2485</v>
      </c>
      <c r="B534" s="230" t="s">
        <v>81</v>
      </c>
      <c r="C534" s="294"/>
      <c r="D534" s="271"/>
      <c r="E534" s="205"/>
      <c r="F534" s="205"/>
      <c r="G534" s="205"/>
    </row>
    <row r="535" spans="1:7" x14ac:dyDescent="0.25">
      <c r="A535" s="205" t="s">
        <v>2486</v>
      </c>
      <c r="B535" s="230" t="s">
        <v>81</v>
      </c>
      <c r="C535" s="294"/>
      <c r="D535" s="271"/>
      <c r="E535" s="205"/>
      <c r="F535" s="205"/>
      <c r="G535" s="205"/>
    </row>
    <row r="536" spans="1:7" x14ac:dyDescent="0.25">
      <c r="A536" s="205" t="s">
        <v>2487</v>
      </c>
      <c r="B536" s="230" t="s">
        <v>81</v>
      </c>
      <c r="C536" s="294"/>
      <c r="D536" s="271"/>
      <c r="E536" s="205"/>
      <c r="F536" s="205"/>
      <c r="G536" s="205"/>
    </row>
    <row r="537" spans="1:7" x14ac:dyDescent="0.25">
      <c r="A537" s="205" t="s">
        <v>2488</v>
      </c>
      <c r="B537" s="230" t="s">
        <v>81</v>
      </c>
      <c r="C537" s="294"/>
      <c r="D537" s="271"/>
      <c r="E537" s="205"/>
      <c r="F537" s="205"/>
      <c r="G537" s="205"/>
    </row>
    <row r="538" spans="1:7" x14ac:dyDescent="0.25">
      <c r="A538" s="205" t="s">
        <v>2489</v>
      </c>
      <c r="B538" s="230" t="s">
        <v>81</v>
      </c>
      <c r="C538" s="294"/>
      <c r="D538" s="271"/>
      <c r="E538" s="205"/>
      <c r="F538" s="205"/>
      <c r="G538" s="205"/>
    </row>
    <row r="539" spans="1:7" x14ac:dyDescent="0.25">
      <c r="A539" s="205" t="s">
        <v>2490</v>
      </c>
      <c r="B539" s="230" t="s">
        <v>81</v>
      </c>
      <c r="C539" s="294"/>
      <c r="D539" s="271"/>
      <c r="E539" s="205"/>
      <c r="F539" s="205"/>
      <c r="G539" s="205"/>
    </row>
    <row r="540" spans="1:7" x14ac:dyDescent="0.25">
      <c r="A540" s="205" t="s">
        <v>2491</v>
      </c>
      <c r="B540" s="230" t="s">
        <v>81</v>
      </c>
      <c r="C540" s="294"/>
      <c r="D540" s="271"/>
      <c r="E540" s="205"/>
      <c r="F540" s="205"/>
      <c r="G540" s="205"/>
    </row>
    <row r="541" spans="1:7" x14ac:dyDescent="0.25">
      <c r="A541" s="205" t="s">
        <v>2492</v>
      </c>
      <c r="B541" s="230" t="s">
        <v>81</v>
      </c>
      <c r="C541" s="294"/>
      <c r="D541" s="271"/>
      <c r="E541" s="205"/>
      <c r="F541" s="205"/>
      <c r="G541" s="205"/>
    </row>
    <row r="542" spans="1:7" x14ac:dyDescent="0.25">
      <c r="A542" s="205" t="s">
        <v>2493</v>
      </c>
      <c r="B542" s="230" t="s">
        <v>81</v>
      </c>
      <c r="C542" s="294"/>
      <c r="D542" s="271"/>
      <c r="E542" s="205"/>
      <c r="F542" s="205"/>
      <c r="G542" s="205"/>
    </row>
    <row r="543" spans="1:7" x14ac:dyDescent="0.25">
      <c r="A543" s="205" t="s">
        <v>2494</v>
      </c>
      <c r="B543" s="230" t="s">
        <v>81</v>
      </c>
      <c r="C543" s="294"/>
      <c r="D543" s="271"/>
      <c r="E543" s="205"/>
      <c r="F543" s="205"/>
      <c r="G543" s="128"/>
    </row>
    <row r="544" spans="1:7" x14ac:dyDescent="0.25">
      <c r="A544" s="205" t="s">
        <v>2495</v>
      </c>
      <c r="B544" s="230" t="s">
        <v>81</v>
      </c>
      <c r="C544" s="294"/>
      <c r="D544" s="271"/>
      <c r="E544" s="205"/>
      <c r="F544" s="205"/>
      <c r="G544" s="128"/>
    </row>
    <row r="545" spans="1:7" x14ac:dyDescent="0.25">
      <c r="A545" s="205" t="s">
        <v>2496</v>
      </c>
      <c r="B545" s="230" t="s">
        <v>81</v>
      </c>
      <c r="C545" s="294"/>
      <c r="D545" s="271"/>
      <c r="E545" s="205"/>
      <c r="F545" s="205"/>
      <c r="G545" s="128"/>
    </row>
    <row r="546" spans="1:7" x14ac:dyDescent="0.25">
      <c r="A546" s="298"/>
      <c r="B546" s="298" t="s">
        <v>2497</v>
      </c>
      <c r="C546" s="298" t="s">
        <v>41</v>
      </c>
      <c r="D546" s="298" t="s">
        <v>1132</v>
      </c>
      <c r="E546" s="298"/>
      <c r="F546" s="298" t="s">
        <v>545</v>
      </c>
      <c r="G546" s="298" t="s">
        <v>1133</v>
      </c>
    </row>
    <row r="547" spans="1:7" x14ac:dyDescent="0.25">
      <c r="A547" s="205" t="s">
        <v>2498</v>
      </c>
      <c r="B547" s="264" t="s">
        <v>643</v>
      </c>
      <c r="C547" s="271" t="s">
        <v>13</v>
      </c>
      <c r="D547" s="271" t="s">
        <v>13</v>
      </c>
      <c r="E547" s="112"/>
      <c r="F547" s="125" t="str">
        <f>IF($C$565=0,"",IF(C547="[for completion]","",IF(C547="","",C547/$C$565)))</f>
        <v/>
      </c>
      <c r="G547" s="125" t="str">
        <f>IF($D$565=0,"",IF(D547="[for completion]","",IF(D547="","",D547/$D$565)))</f>
        <v/>
      </c>
    </row>
    <row r="548" spans="1:7" x14ac:dyDescent="0.25">
      <c r="A548" s="205" t="s">
        <v>2499</v>
      </c>
      <c r="B548" s="264" t="s">
        <v>643</v>
      </c>
      <c r="C548" s="271" t="s">
        <v>13</v>
      </c>
      <c r="D548" s="271" t="s">
        <v>13</v>
      </c>
      <c r="E548" s="112"/>
      <c r="F548" s="125" t="str">
        <f t="shared" ref="F548:F564" si="13">IF($C$565=0,"",IF(C548="[for completion]","",IF(C548="","",C548/$C$565)))</f>
        <v/>
      </c>
      <c r="G548" s="125" t="str">
        <f t="shared" ref="G548:G564" si="14">IF($D$565=0,"",IF(D548="[for completion]","",IF(D548="","",D548/$D$565)))</f>
        <v/>
      </c>
    </row>
    <row r="549" spans="1:7" x14ac:dyDescent="0.25">
      <c r="A549" s="205" t="s">
        <v>2500</v>
      </c>
      <c r="B549" s="264" t="s">
        <v>643</v>
      </c>
      <c r="C549" s="271" t="s">
        <v>13</v>
      </c>
      <c r="D549" s="271" t="s">
        <v>13</v>
      </c>
      <c r="E549" s="112"/>
      <c r="F549" s="125" t="str">
        <f t="shared" si="13"/>
        <v/>
      </c>
      <c r="G549" s="125" t="str">
        <f t="shared" si="14"/>
        <v/>
      </c>
    </row>
    <row r="550" spans="1:7" x14ac:dyDescent="0.25">
      <c r="A550" s="205" t="s">
        <v>2501</v>
      </c>
      <c r="B550" s="264" t="s">
        <v>643</v>
      </c>
      <c r="C550" s="271" t="s">
        <v>13</v>
      </c>
      <c r="D550" s="271" t="s">
        <v>13</v>
      </c>
      <c r="E550" s="112"/>
      <c r="F550" s="125" t="str">
        <f t="shared" si="13"/>
        <v/>
      </c>
      <c r="G550" s="125" t="str">
        <f t="shared" si="14"/>
        <v/>
      </c>
    </row>
    <row r="551" spans="1:7" x14ac:dyDescent="0.25">
      <c r="A551" s="205" t="s">
        <v>2502</v>
      </c>
      <c r="B551" s="264" t="s">
        <v>643</v>
      </c>
      <c r="C551" s="271" t="s">
        <v>13</v>
      </c>
      <c r="D551" s="271" t="s">
        <v>13</v>
      </c>
      <c r="E551" s="112"/>
      <c r="F551" s="125" t="str">
        <f t="shared" si="13"/>
        <v/>
      </c>
      <c r="G551" s="125" t="str">
        <f t="shared" si="14"/>
        <v/>
      </c>
    </row>
    <row r="552" spans="1:7" x14ac:dyDescent="0.25">
      <c r="A552" s="205" t="s">
        <v>2503</v>
      </c>
      <c r="B552" s="264" t="s">
        <v>643</v>
      </c>
      <c r="C552" s="271" t="s">
        <v>13</v>
      </c>
      <c r="D552" s="271" t="s">
        <v>13</v>
      </c>
      <c r="E552" s="112"/>
      <c r="F552" s="125" t="str">
        <f t="shared" si="13"/>
        <v/>
      </c>
      <c r="G552" s="125" t="str">
        <f t="shared" si="14"/>
        <v/>
      </c>
    </row>
    <row r="553" spans="1:7" x14ac:dyDescent="0.25">
      <c r="A553" s="205" t="s">
        <v>2504</v>
      </c>
      <c r="B553" s="264" t="s">
        <v>643</v>
      </c>
      <c r="C553" s="271" t="s">
        <v>13</v>
      </c>
      <c r="D553" s="271" t="s">
        <v>13</v>
      </c>
      <c r="E553" s="112"/>
      <c r="F553" s="125" t="str">
        <f t="shared" si="13"/>
        <v/>
      </c>
      <c r="G553" s="125" t="str">
        <f t="shared" si="14"/>
        <v/>
      </c>
    </row>
    <row r="554" spans="1:7" x14ac:dyDescent="0.25">
      <c r="A554" s="205" t="s">
        <v>2505</v>
      </c>
      <c r="B554" s="264" t="s">
        <v>643</v>
      </c>
      <c r="C554" s="271" t="s">
        <v>13</v>
      </c>
      <c r="D554" s="271" t="s">
        <v>13</v>
      </c>
      <c r="E554" s="112"/>
      <c r="F554" s="125" t="str">
        <f t="shared" si="13"/>
        <v/>
      </c>
      <c r="G554" s="125" t="str">
        <f t="shared" si="14"/>
        <v/>
      </c>
    </row>
    <row r="555" spans="1:7" x14ac:dyDescent="0.25">
      <c r="A555" s="205" t="s">
        <v>2506</v>
      </c>
      <c r="B555" s="264" t="s">
        <v>643</v>
      </c>
      <c r="C555" s="271" t="s">
        <v>13</v>
      </c>
      <c r="D555" s="271" t="s">
        <v>13</v>
      </c>
      <c r="E555" s="112"/>
      <c r="F555" s="125" t="str">
        <f t="shared" si="13"/>
        <v/>
      </c>
      <c r="G555" s="125" t="str">
        <f t="shared" si="14"/>
        <v/>
      </c>
    </row>
    <row r="556" spans="1:7" x14ac:dyDescent="0.25">
      <c r="A556" s="205" t="s">
        <v>2507</v>
      </c>
      <c r="B556" s="264" t="s">
        <v>643</v>
      </c>
      <c r="C556" s="271" t="s">
        <v>13</v>
      </c>
      <c r="D556" s="271" t="s">
        <v>13</v>
      </c>
      <c r="E556" s="112"/>
      <c r="F556" s="125" t="str">
        <f t="shared" si="13"/>
        <v/>
      </c>
      <c r="G556" s="125" t="str">
        <f t="shared" si="14"/>
        <v/>
      </c>
    </row>
    <row r="557" spans="1:7" x14ac:dyDescent="0.25">
      <c r="A557" s="205" t="s">
        <v>2508</v>
      </c>
      <c r="B557" s="264" t="s">
        <v>643</v>
      </c>
      <c r="C557" s="271" t="s">
        <v>13</v>
      </c>
      <c r="D557" s="271" t="s">
        <v>13</v>
      </c>
      <c r="E557" s="112"/>
      <c r="F557" s="125" t="str">
        <f t="shared" si="13"/>
        <v/>
      </c>
      <c r="G557" s="125" t="str">
        <f t="shared" si="14"/>
        <v/>
      </c>
    </row>
    <row r="558" spans="1:7" x14ac:dyDescent="0.25">
      <c r="A558" s="205" t="s">
        <v>2509</v>
      </c>
      <c r="B558" s="264" t="s">
        <v>643</v>
      </c>
      <c r="C558" s="271" t="s">
        <v>13</v>
      </c>
      <c r="D558" s="271" t="s">
        <v>13</v>
      </c>
      <c r="E558" s="112"/>
      <c r="F558" s="125" t="str">
        <f t="shared" si="13"/>
        <v/>
      </c>
      <c r="G558" s="125" t="str">
        <f t="shared" si="14"/>
        <v/>
      </c>
    </row>
    <row r="559" spans="1:7" x14ac:dyDescent="0.25">
      <c r="A559" s="205" t="s">
        <v>2510</v>
      </c>
      <c r="B559" s="264" t="s">
        <v>643</v>
      </c>
      <c r="C559" s="271" t="s">
        <v>13</v>
      </c>
      <c r="D559" s="271" t="s">
        <v>13</v>
      </c>
      <c r="E559" s="112"/>
      <c r="F559" s="125" t="str">
        <f t="shared" si="13"/>
        <v/>
      </c>
      <c r="G559" s="125" t="str">
        <f t="shared" si="14"/>
        <v/>
      </c>
    </row>
    <row r="560" spans="1:7" x14ac:dyDescent="0.25">
      <c r="A560" s="205" t="s">
        <v>2511</v>
      </c>
      <c r="B560" s="264" t="s">
        <v>643</v>
      </c>
      <c r="C560" s="271" t="s">
        <v>13</v>
      </c>
      <c r="D560" s="271" t="s">
        <v>13</v>
      </c>
      <c r="E560" s="112"/>
      <c r="F560" s="125" t="str">
        <f t="shared" si="13"/>
        <v/>
      </c>
      <c r="G560" s="125" t="str">
        <f t="shared" si="14"/>
        <v/>
      </c>
    </row>
    <row r="561" spans="1:7" x14ac:dyDescent="0.25">
      <c r="A561" s="205" t="s">
        <v>2512</v>
      </c>
      <c r="B561" s="264" t="s">
        <v>643</v>
      </c>
      <c r="C561" s="271" t="s">
        <v>13</v>
      </c>
      <c r="D561" s="271" t="s">
        <v>13</v>
      </c>
      <c r="E561" s="112"/>
      <c r="F561" s="125" t="str">
        <f t="shared" si="13"/>
        <v/>
      </c>
      <c r="G561" s="125" t="str">
        <f t="shared" si="14"/>
        <v/>
      </c>
    </row>
    <row r="562" spans="1:7" x14ac:dyDescent="0.25">
      <c r="A562" s="205" t="s">
        <v>2513</v>
      </c>
      <c r="B562" s="264" t="s">
        <v>643</v>
      </c>
      <c r="C562" s="271" t="s">
        <v>13</v>
      </c>
      <c r="D562" s="271" t="s">
        <v>13</v>
      </c>
      <c r="E562" s="112"/>
      <c r="F562" s="125" t="str">
        <f t="shared" si="13"/>
        <v/>
      </c>
      <c r="G562" s="125" t="str">
        <f t="shared" si="14"/>
        <v/>
      </c>
    </row>
    <row r="563" spans="1:7" x14ac:dyDescent="0.25">
      <c r="A563" s="205" t="s">
        <v>2514</v>
      </c>
      <c r="B563" s="264" t="s">
        <v>643</v>
      </c>
      <c r="C563" s="271" t="s">
        <v>13</v>
      </c>
      <c r="D563" s="271" t="s">
        <v>13</v>
      </c>
      <c r="E563" s="112"/>
      <c r="F563" s="125" t="str">
        <f t="shared" si="13"/>
        <v/>
      </c>
      <c r="G563" s="125" t="str">
        <f t="shared" si="14"/>
        <v/>
      </c>
    </row>
    <row r="564" spans="1:7" x14ac:dyDescent="0.25">
      <c r="A564" s="205" t="s">
        <v>2515</v>
      </c>
      <c r="B564" s="206" t="s">
        <v>880</v>
      </c>
      <c r="C564" s="271" t="s">
        <v>13</v>
      </c>
      <c r="D564" s="271" t="s">
        <v>13</v>
      </c>
      <c r="E564" s="112"/>
      <c r="F564" s="125" t="str">
        <f t="shared" si="13"/>
        <v/>
      </c>
      <c r="G564" s="125" t="str">
        <f t="shared" si="14"/>
        <v/>
      </c>
    </row>
    <row r="565" spans="1:7" x14ac:dyDescent="0.25">
      <c r="A565" s="205" t="s">
        <v>2516</v>
      </c>
      <c r="B565" s="206" t="s">
        <v>79</v>
      </c>
      <c r="C565" s="123">
        <f>SUM(C547:C564)</f>
        <v>0</v>
      </c>
      <c r="D565" s="124">
        <f>SUM(D547:D564)</f>
        <v>0</v>
      </c>
      <c r="E565" s="112"/>
      <c r="F565" s="84">
        <f>SUM(F547:F564)</f>
        <v>0</v>
      </c>
      <c r="G565" s="84">
        <f>SUM(G547:G564)</f>
        <v>0</v>
      </c>
    </row>
    <row r="566" spans="1:7" x14ac:dyDescent="0.25">
      <c r="A566" s="205" t="s">
        <v>2517</v>
      </c>
      <c r="B566" s="206"/>
      <c r="C566" s="205"/>
      <c r="D566" s="205"/>
      <c r="E566" s="112"/>
      <c r="F566" s="112"/>
      <c r="G566" s="112"/>
    </row>
    <row r="567" spans="1:7" x14ac:dyDescent="0.25">
      <c r="A567" s="205" t="s">
        <v>2518</v>
      </c>
      <c r="B567" s="206"/>
      <c r="C567" s="205"/>
      <c r="D567" s="205"/>
      <c r="E567" s="112"/>
      <c r="F567" s="112"/>
      <c r="G567" s="112"/>
    </row>
    <row r="568" spans="1:7" x14ac:dyDescent="0.25">
      <c r="A568" s="205" t="s">
        <v>2519</v>
      </c>
      <c r="B568" s="206"/>
      <c r="C568" s="205"/>
      <c r="D568" s="205"/>
      <c r="E568" s="112"/>
      <c r="F568" s="112"/>
      <c r="G568" s="112"/>
    </row>
    <row r="569" spans="1:7" x14ac:dyDescent="0.25">
      <c r="A569" s="298"/>
      <c r="B569" s="298" t="s">
        <v>2520</v>
      </c>
      <c r="C569" s="298" t="s">
        <v>41</v>
      </c>
      <c r="D569" s="298" t="s">
        <v>1132</v>
      </c>
      <c r="E569" s="298"/>
      <c r="F569" s="298" t="s">
        <v>545</v>
      </c>
      <c r="G569" s="298" t="s">
        <v>2521</v>
      </c>
    </row>
    <row r="570" spans="1:7" x14ac:dyDescent="0.25">
      <c r="A570" s="205" t="s">
        <v>2522</v>
      </c>
      <c r="B570" s="264" t="s">
        <v>643</v>
      </c>
      <c r="C570" s="265" t="s">
        <v>13</v>
      </c>
      <c r="D570" s="269" t="s">
        <v>13</v>
      </c>
      <c r="E570" s="112"/>
      <c r="F570" s="125" t="str">
        <f>IF($C$588=0,"",IF(C570="[for completion]","",IF(C570="","",C570/$C$588)))</f>
        <v/>
      </c>
      <c r="G570" s="125" t="str">
        <f>IF($D$588=0,"",IF(D570="[for completion]","",IF(D570="","",D570/$D$588)))</f>
        <v/>
      </c>
    </row>
    <row r="571" spans="1:7" x14ac:dyDescent="0.25">
      <c r="A571" s="205" t="s">
        <v>2523</v>
      </c>
      <c r="B571" s="264" t="s">
        <v>643</v>
      </c>
      <c r="C571" s="265" t="s">
        <v>13</v>
      </c>
      <c r="D571" s="269" t="s">
        <v>13</v>
      </c>
      <c r="E571" s="112"/>
      <c r="F571" s="125" t="str">
        <f t="shared" ref="F571:F587" si="15">IF($C$588=0,"",IF(C571="[for completion]","",IF(C571="","",C571/$C$588)))</f>
        <v/>
      </c>
      <c r="G571" s="125" t="str">
        <f t="shared" ref="G571:G587" si="16">IF($D$588=0,"",IF(D571="[for completion]","",IF(D571="","",D571/$D$588)))</f>
        <v/>
      </c>
    </row>
    <row r="572" spans="1:7" x14ac:dyDescent="0.25">
      <c r="A572" s="205" t="s">
        <v>2524</v>
      </c>
      <c r="B572" s="264" t="s">
        <v>643</v>
      </c>
      <c r="C572" s="265" t="s">
        <v>13</v>
      </c>
      <c r="D572" s="269" t="s">
        <v>13</v>
      </c>
      <c r="E572" s="112"/>
      <c r="F572" s="125" t="str">
        <f t="shared" si="15"/>
        <v/>
      </c>
      <c r="G572" s="125" t="str">
        <f t="shared" si="16"/>
        <v/>
      </c>
    </row>
    <row r="573" spans="1:7" x14ac:dyDescent="0.25">
      <c r="A573" s="205" t="s">
        <v>2525</v>
      </c>
      <c r="B573" s="264" t="s">
        <v>643</v>
      </c>
      <c r="C573" s="265" t="s">
        <v>13</v>
      </c>
      <c r="D573" s="269" t="s">
        <v>13</v>
      </c>
      <c r="E573" s="112"/>
      <c r="F573" s="125" t="str">
        <f t="shared" si="15"/>
        <v/>
      </c>
      <c r="G573" s="125" t="str">
        <f t="shared" si="16"/>
        <v/>
      </c>
    </row>
    <row r="574" spans="1:7" x14ac:dyDescent="0.25">
      <c r="A574" s="205" t="s">
        <v>2526</v>
      </c>
      <c r="B574" s="264" t="s">
        <v>643</v>
      </c>
      <c r="C574" s="265" t="s">
        <v>13</v>
      </c>
      <c r="D574" s="269" t="s">
        <v>13</v>
      </c>
      <c r="E574" s="112"/>
      <c r="F574" s="125" t="str">
        <f t="shared" si="15"/>
        <v/>
      </c>
      <c r="G574" s="125" t="str">
        <f t="shared" si="16"/>
        <v/>
      </c>
    </row>
    <row r="575" spans="1:7" x14ac:dyDescent="0.25">
      <c r="A575" s="205" t="s">
        <v>2527</v>
      </c>
      <c r="B575" s="264" t="s">
        <v>643</v>
      </c>
      <c r="C575" s="265" t="s">
        <v>13</v>
      </c>
      <c r="D575" s="269" t="s">
        <v>13</v>
      </c>
      <c r="E575" s="112"/>
      <c r="F575" s="125" t="str">
        <f t="shared" si="15"/>
        <v/>
      </c>
      <c r="G575" s="125" t="str">
        <f t="shared" si="16"/>
        <v/>
      </c>
    </row>
    <row r="576" spans="1:7" x14ac:dyDescent="0.25">
      <c r="A576" s="205" t="s">
        <v>2528</v>
      </c>
      <c r="B576" s="264" t="s">
        <v>643</v>
      </c>
      <c r="C576" s="265" t="s">
        <v>13</v>
      </c>
      <c r="D576" s="269" t="s">
        <v>13</v>
      </c>
      <c r="E576" s="112"/>
      <c r="F576" s="125" t="str">
        <f t="shared" si="15"/>
        <v/>
      </c>
      <c r="G576" s="125" t="str">
        <f t="shared" si="16"/>
        <v/>
      </c>
    </row>
    <row r="577" spans="1:7" x14ac:dyDescent="0.25">
      <c r="A577" s="205" t="s">
        <v>2529</v>
      </c>
      <c r="B577" s="264" t="s">
        <v>643</v>
      </c>
      <c r="C577" s="265" t="s">
        <v>13</v>
      </c>
      <c r="D577" s="269" t="s">
        <v>13</v>
      </c>
      <c r="E577" s="112"/>
      <c r="F577" s="125" t="str">
        <f t="shared" si="15"/>
        <v/>
      </c>
      <c r="G577" s="125" t="str">
        <f t="shared" si="16"/>
        <v/>
      </c>
    </row>
    <row r="578" spans="1:7" x14ac:dyDescent="0.25">
      <c r="A578" s="205" t="s">
        <v>2530</v>
      </c>
      <c r="B578" s="264" t="s">
        <v>643</v>
      </c>
      <c r="C578" s="265" t="s">
        <v>13</v>
      </c>
      <c r="D578" s="269" t="s">
        <v>13</v>
      </c>
      <c r="E578" s="112"/>
      <c r="F578" s="125" t="str">
        <f t="shared" si="15"/>
        <v/>
      </c>
      <c r="G578" s="125" t="str">
        <f t="shared" si="16"/>
        <v/>
      </c>
    </row>
    <row r="579" spans="1:7" x14ac:dyDescent="0.25">
      <c r="A579" s="205" t="s">
        <v>2531</v>
      </c>
      <c r="B579" s="264" t="s">
        <v>643</v>
      </c>
      <c r="C579" s="265" t="s">
        <v>13</v>
      </c>
      <c r="D579" s="269" t="s">
        <v>13</v>
      </c>
      <c r="E579" s="112"/>
      <c r="F579" s="125" t="str">
        <f t="shared" si="15"/>
        <v/>
      </c>
      <c r="G579" s="125" t="str">
        <f t="shared" si="16"/>
        <v/>
      </c>
    </row>
    <row r="580" spans="1:7" x14ac:dyDescent="0.25">
      <c r="A580" s="205" t="s">
        <v>2532</v>
      </c>
      <c r="B580" s="264" t="s">
        <v>643</v>
      </c>
      <c r="C580" s="265" t="s">
        <v>13</v>
      </c>
      <c r="D580" s="269" t="s">
        <v>13</v>
      </c>
      <c r="E580" s="112"/>
      <c r="F580" s="125" t="str">
        <f t="shared" si="15"/>
        <v/>
      </c>
      <c r="G580" s="125" t="str">
        <f t="shared" si="16"/>
        <v/>
      </c>
    </row>
    <row r="581" spans="1:7" x14ac:dyDescent="0.25">
      <c r="A581" s="205" t="s">
        <v>2533</v>
      </c>
      <c r="B581" s="264" t="s">
        <v>643</v>
      </c>
      <c r="C581" s="265" t="s">
        <v>13</v>
      </c>
      <c r="D581" s="269" t="s">
        <v>13</v>
      </c>
      <c r="E581" s="112"/>
      <c r="F581" s="125" t="str">
        <f t="shared" si="15"/>
        <v/>
      </c>
      <c r="G581" s="125" t="str">
        <f t="shared" si="16"/>
        <v/>
      </c>
    </row>
    <row r="582" spans="1:7" x14ac:dyDescent="0.25">
      <c r="A582" s="205" t="s">
        <v>2534</v>
      </c>
      <c r="B582" s="264" t="s">
        <v>643</v>
      </c>
      <c r="C582" s="265" t="s">
        <v>13</v>
      </c>
      <c r="D582" s="269" t="s">
        <v>13</v>
      </c>
      <c r="E582" s="112"/>
      <c r="F582" s="125" t="str">
        <f t="shared" si="15"/>
        <v/>
      </c>
      <c r="G582" s="125" t="str">
        <f t="shared" si="16"/>
        <v/>
      </c>
    </row>
    <row r="583" spans="1:7" x14ac:dyDescent="0.25">
      <c r="A583" s="205" t="s">
        <v>2535</v>
      </c>
      <c r="B583" s="264" t="s">
        <v>643</v>
      </c>
      <c r="C583" s="265" t="s">
        <v>13</v>
      </c>
      <c r="D583" s="269" t="s">
        <v>13</v>
      </c>
      <c r="E583" s="112"/>
      <c r="F583" s="125" t="str">
        <f t="shared" si="15"/>
        <v/>
      </c>
      <c r="G583" s="125" t="str">
        <f t="shared" si="16"/>
        <v/>
      </c>
    </row>
    <row r="584" spans="1:7" x14ac:dyDescent="0.25">
      <c r="A584" s="205" t="s">
        <v>2536</v>
      </c>
      <c r="B584" s="264" t="s">
        <v>643</v>
      </c>
      <c r="C584" s="265" t="s">
        <v>13</v>
      </c>
      <c r="D584" s="269" t="s">
        <v>13</v>
      </c>
      <c r="E584" s="112"/>
      <c r="F584" s="125" t="str">
        <f t="shared" si="15"/>
        <v/>
      </c>
      <c r="G584" s="125" t="str">
        <f t="shared" si="16"/>
        <v/>
      </c>
    </row>
    <row r="585" spans="1:7" x14ac:dyDescent="0.25">
      <c r="A585" s="205" t="s">
        <v>2537</v>
      </c>
      <c r="B585" s="264" t="s">
        <v>643</v>
      </c>
      <c r="C585" s="265" t="s">
        <v>13</v>
      </c>
      <c r="D585" s="269" t="s">
        <v>13</v>
      </c>
      <c r="E585" s="112"/>
      <c r="F585" s="125" t="str">
        <f t="shared" si="15"/>
        <v/>
      </c>
      <c r="G585" s="125" t="str">
        <f t="shared" si="16"/>
        <v/>
      </c>
    </row>
    <row r="586" spans="1:7" x14ac:dyDescent="0.25">
      <c r="A586" s="205" t="s">
        <v>2538</v>
      </c>
      <c r="B586" s="264" t="s">
        <v>643</v>
      </c>
      <c r="C586" s="265" t="s">
        <v>13</v>
      </c>
      <c r="D586" s="269" t="s">
        <v>13</v>
      </c>
      <c r="E586" s="112"/>
      <c r="F586" s="125" t="str">
        <f t="shared" si="15"/>
        <v/>
      </c>
      <c r="G586" s="125" t="str">
        <f t="shared" si="16"/>
        <v/>
      </c>
    </row>
    <row r="587" spans="1:7" x14ac:dyDescent="0.25">
      <c r="A587" s="205" t="s">
        <v>2539</v>
      </c>
      <c r="B587" s="206" t="s">
        <v>880</v>
      </c>
      <c r="C587" s="265" t="s">
        <v>13</v>
      </c>
      <c r="D587" s="269" t="s">
        <v>13</v>
      </c>
      <c r="E587" s="112"/>
      <c r="F587" s="125" t="str">
        <f t="shared" si="15"/>
        <v/>
      </c>
      <c r="G587" s="125" t="str">
        <f t="shared" si="16"/>
        <v/>
      </c>
    </row>
    <row r="588" spans="1:7" x14ac:dyDescent="0.25">
      <c r="A588" s="205" t="s">
        <v>2540</v>
      </c>
      <c r="B588" s="206" t="s">
        <v>79</v>
      </c>
      <c r="C588" s="123">
        <f>SUM(C570:C587)</f>
        <v>0</v>
      </c>
      <c r="D588" s="124">
        <f>SUM(D570:D587)</f>
        <v>0</v>
      </c>
      <c r="E588" s="112"/>
      <c r="F588" s="84">
        <f>SUM(F570:F587)</f>
        <v>0</v>
      </c>
      <c r="G588" s="84">
        <f>SUM(G570:G587)</f>
        <v>0</v>
      </c>
    </row>
    <row r="589" spans="1:7" x14ac:dyDescent="0.25">
      <c r="A589" s="298"/>
      <c r="B589" s="298" t="s">
        <v>2541</v>
      </c>
      <c r="C589" s="298" t="s">
        <v>41</v>
      </c>
      <c r="D589" s="298" t="s">
        <v>1132</v>
      </c>
      <c r="E589" s="298"/>
      <c r="F589" s="298" t="s">
        <v>545</v>
      </c>
      <c r="G589" s="298" t="s">
        <v>1133</v>
      </c>
    </row>
    <row r="590" spans="1:7" x14ac:dyDescent="0.25">
      <c r="A590" s="205" t="s">
        <v>2542</v>
      </c>
      <c r="B590" s="206" t="s">
        <v>910</v>
      </c>
      <c r="C590" s="271" t="s">
        <v>13</v>
      </c>
      <c r="D590" s="271" t="s">
        <v>13</v>
      </c>
      <c r="E590" s="112"/>
      <c r="F590" s="125" t="str">
        <f t="shared" ref="F590:F597" si="17">IF($C$603=0,"",IF(C590="[for completion]","",IF(C590="","",C590/$C$603)))</f>
        <v/>
      </c>
      <c r="G590" s="125" t="str">
        <f t="shared" ref="G590:G597" si="18">IF($D$603=0,"",IF(D590="[for completion]","",IF(D590="","",D590/$D$603)))</f>
        <v/>
      </c>
    </row>
    <row r="591" spans="1:7" x14ac:dyDescent="0.25">
      <c r="A591" s="205" t="s">
        <v>2543</v>
      </c>
      <c r="B591" s="206" t="s">
        <v>912</v>
      </c>
      <c r="C591" s="271" t="s">
        <v>13</v>
      </c>
      <c r="D591" s="271" t="s">
        <v>13</v>
      </c>
      <c r="E591" s="112"/>
      <c r="F591" s="125" t="str">
        <f t="shared" si="17"/>
        <v/>
      </c>
      <c r="G591" s="125" t="str">
        <f t="shared" si="18"/>
        <v/>
      </c>
    </row>
    <row r="592" spans="1:7" x14ac:dyDescent="0.25">
      <c r="A592" s="205" t="s">
        <v>2544</v>
      </c>
      <c r="B592" s="206" t="s">
        <v>914</v>
      </c>
      <c r="C592" s="271" t="s">
        <v>13</v>
      </c>
      <c r="D592" s="271" t="s">
        <v>13</v>
      </c>
      <c r="E592" s="112"/>
      <c r="F592" s="125" t="str">
        <f t="shared" si="17"/>
        <v/>
      </c>
      <c r="G592" s="125" t="str">
        <f t="shared" si="18"/>
        <v/>
      </c>
    </row>
    <row r="593" spans="1:7" x14ac:dyDescent="0.25">
      <c r="A593" s="205" t="s">
        <v>2545</v>
      </c>
      <c r="B593" s="206" t="s">
        <v>916</v>
      </c>
      <c r="C593" s="271" t="s">
        <v>13</v>
      </c>
      <c r="D593" s="271" t="s">
        <v>13</v>
      </c>
      <c r="E593" s="112"/>
      <c r="F593" s="125" t="str">
        <f t="shared" si="17"/>
        <v/>
      </c>
      <c r="G593" s="125" t="str">
        <f t="shared" si="18"/>
        <v/>
      </c>
    </row>
    <row r="594" spans="1:7" x14ac:dyDescent="0.25">
      <c r="A594" s="205" t="s">
        <v>2546</v>
      </c>
      <c r="B594" s="206" t="s">
        <v>918</v>
      </c>
      <c r="C594" s="271" t="s">
        <v>13</v>
      </c>
      <c r="D594" s="271" t="s">
        <v>13</v>
      </c>
      <c r="E594" s="112"/>
      <c r="F594" s="125" t="str">
        <f t="shared" si="17"/>
        <v/>
      </c>
      <c r="G594" s="125" t="str">
        <f t="shared" si="18"/>
        <v/>
      </c>
    </row>
    <row r="595" spans="1:7" x14ac:dyDescent="0.25">
      <c r="A595" s="205" t="s">
        <v>2547</v>
      </c>
      <c r="B595" s="206" t="s">
        <v>920</v>
      </c>
      <c r="C595" s="271" t="s">
        <v>13</v>
      </c>
      <c r="D595" s="271" t="s">
        <v>13</v>
      </c>
      <c r="E595" s="112"/>
      <c r="F595" s="125" t="str">
        <f t="shared" si="17"/>
        <v/>
      </c>
      <c r="G595" s="125" t="str">
        <f t="shared" si="18"/>
        <v/>
      </c>
    </row>
    <row r="596" spans="1:7" x14ac:dyDescent="0.25">
      <c r="A596" s="205" t="s">
        <v>2548</v>
      </c>
      <c r="B596" s="206" t="s">
        <v>922</v>
      </c>
      <c r="C596" s="271" t="s">
        <v>13</v>
      </c>
      <c r="D596" s="271" t="s">
        <v>13</v>
      </c>
      <c r="E596" s="112"/>
      <c r="F596" s="125" t="str">
        <f t="shared" si="17"/>
        <v/>
      </c>
      <c r="G596" s="125" t="str">
        <f t="shared" si="18"/>
        <v/>
      </c>
    </row>
    <row r="597" spans="1:7" x14ac:dyDescent="0.25">
      <c r="A597" s="205" t="s">
        <v>2549</v>
      </c>
      <c r="B597" s="206" t="s">
        <v>924</v>
      </c>
      <c r="C597" s="271" t="s">
        <v>13</v>
      </c>
      <c r="D597" s="271" t="s">
        <v>13</v>
      </c>
      <c r="E597" s="112"/>
      <c r="F597" s="125" t="str">
        <f t="shared" si="17"/>
        <v/>
      </c>
      <c r="G597" s="125" t="str">
        <f t="shared" si="18"/>
        <v/>
      </c>
    </row>
    <row r="598" spans="1:7" x14ac:dyDescent="0.25">
      <c r="A598" s="205" t="s">
        <v>2550</v>
      </c>
      <c r="B598" s="206" t="s">
        <v>926</v>
      </c>
      <c r="C598" s="123" t="s">
        <v>13</v>
      </c>
      <c r="D598" s="205" t="s">
        <v>13</v>
      </c>
      <c r="E598" s="112"/>
      <c r="F598" s="125" t="str">
        <f>IF($C$603=0,"",IF(C598="[for completion]","",IF(C598="","",C598/$C$603)))</f>
        <v/>
      </c>
      <c r="G598" s="125" t="str">
        <f>IF($D$603=0,"",IF(D598="[for completion]","",IF(D598="","",D598/$D$603)))</f>
        <v/>
      </c>
    </row>
    <row r="599" spans="1:7" x14ac:dyDescent="0.25">
      <c r="A599" s="205" t="s">
        <v>2551</v>
      </c>
      <c r="B599" s="205" t="s">
        <v>928</v>
      </c>
      <c r="C599" s="123" t="s">
        <v>13</v>
      </c>
      <c r="D599" s="205" t="s">
        <v>13</v>
      </c>
      <c r="F599" s="125" t="str">
        <f>IF($C$603=0,"",IF(C599="[for completion]","",IF(C599="","",C599/$C$603)))</f>
        <v/>
      </c>
      <c r="G599" s="125" t="str">
        <f>IF($D$603=0,"",IF(D599="[for completion]","",IF(D599="","",D599/$D$603)))</f>
        <v/>
      </c>
    </row>
    <row r="600" spans="1:7" x14ac:dyDescent="0.25">
      <c r="A600" s="205" t="s">
        <v>2552</v>
      </c>
      <c r="B600" s="205" t="s">
        <v>930</v>
      </c>
      <c r="C600" s="123" t="s">
        <v>13</v>
      </c>
      <c r="D600" s="205" t="s">
        <v>13</v>
      </c>
      <c r="F600" s="125" t="str">
        <f>IF($C$603=0,"",IF(C600="[for completion]","",IF(C600="","",C600/$C$603)))</f>
        <v/>
      </c>
      <c r="G600" s="125" t="str">
        <f>IF($D$603=0,"",IF(D600="[for completion]","",IF(D600="","",D600/$D$603)))</f>
        <v/>
      </c>
    </row>
    <row r="601" spans="1:7" x14ac:dyDescent="0.25">
      <c r="A601" s="205" t="s">
        <v>2553</v>
      </c>
      <c r="B601" s="206" t="s">
        <v>932</v>
      </c>
      <c r="C601" s="123" t="s">
        <v>13</v>
      </c>
      <c r="D601" s="205" t="s">
        <v>13</v>
      </c>
      <c r="E601" s="112"/>
      <c r="F601" s="125" t="str">
        <f>IF($C$603=0,"",IF(C601="[for completion]","",IF(C601="","",C601/$C$603)))</f>
        <v/>
      </c>
      <c r="G601" s="125" t="str">
        <f>IF($D$603=0,"",IF(D601="[for completion]","",IF(D601="","",D601/$D$603)))</f>
        <v/>
      </c>
    </row>
    <row r="602" spans="1:7" x14ac:dyDescent="0.25">
      <c r="A602" s="205" t="s">
        <v>2554</v>
      </c>
      <c r="B602" s="206" t="s">
        <v>880</v>
      </c>
      <c r="C602" s="271" t="s">
        <v>13</v>
      </c>
      <c r="D602" s="271" t="s">
        <v>13</v>
      </c>
      <c r="E602" s="112"/>
      <c r="F602" s="125" t="str">
        <f>IF($C$603=0,"",IF(C602="[for completion]","",IF(C602="","",C602/$C$603)))</f>
        <v/>
      </c>
      <c r="G602" s="125" t="str">
        <f>IF($D$603=0,"",IF(D602="[for completion]","",IF(D602="","",D602/$D$603)))</f>
        <v/>
      </c>
    </row>
    <row r="603" spans="1:7" x14ac:dyDescent="0.25">
      <c r="A603" s="205" t="s">
        <v>2555</v>
      </c>
      <c r="B603" s="206" t="s">
        <v>79</v>
      </c>
      <c r="C603" s="123">
        <f>SUM(C590:C602)</f>
        <v>0</v>
      </c>
      <c r="D603" s="124">
        <f>SUM(D590:D602)</f>
        <v>0</v>
      </c>
      <c r="E603" s="112"/>
      <c r="F603" s="84">
        <f>SUM(F590:F602)</f>
        <v>0</v>
      </c>
      <c r="G603" s="84">
        <f>SUM(G590:G602)</f>
        <v>0</v>
      </c>
    </row>
    <row r="604" spans="1:7" x14ac:dyDescent="0.25">
      <c r="A604" s="205" t="s">
        <v>2556</v>
      </c>
    </row>
    <row r="605" spans="1:7" x14ac:dyDescent="0.25">
      <c r="A605" s="205" t="s">
        <v>2557</v>
      </c>
    </row>
    <row r="606" spans="1:7" x14ac:dyDescent="0.25">
      <c r="A606" s="205" t="s">
        <v>2558</v>
      </c>
    </row>
    <row r="607" spans="1:7" x14ac:dyDescent="0.25">
      <c r="A607" s="205" t="s">
        <v>2559</v>
      </c>
      <c r="B607" s="206"/>
      <c r="C607" s="123"/>
      <c r="D607" s="124"/>
      <c r="E607" s="112"/>
      <c r="F607" s="84"/>
      <c r="G607" s="84"/>
    </row>
    <row r="608" spans="1:7" x14ac:dyDescent="0.25">
      <c r="A608" s="205" t="s">
        <v>2560</v>
      </c>
      <c r="B608" s="206"/>
      <c r="C608" s="123"/>
      <c r="D608" s="124"/>
      <c r="E608" s="112"/>
      <c r="F608" s="84"/>
      <c r="G608" s="84"/>
    </row>
    <row r="609" spans="1:7" x14ac:dyDescent="0.25">
      <c r="A609" s="205" t="s">
        <v>2561</v>
      </c>
      <c r="B609" s="206"/>
      <c r="C609" s="123"/>
      <c r="D609" s="124"/>
      <c r="E609" s="112"/>
      <c r="F609" s="84"/>
      <c r="G609" s="84"/>
    </row>
    <row r="610" spans="1:7" x14ac:dyDescent="0.25">
      <c r="A610" s="205" t="s">
        <v>2562</v>
      </c>
      <c r="B610" s="206"/>
      <c r="C610" s="123"/>
      <c r="D610" s="124"/>
      <c r="E610" s="112"/>
      <c r="F610" s="84"/>
      <c r="G610" s="84"/>
    </row>
    <row r="611" spans="1:7" x14ac:dyDescent="0.25">
      <c r="A611" s="205" t="s">
        <v>2563</v>
      </c>
      <c r="B611" s="206"/>
      <c r="C611" s="123"/>
      <c r="D611" s="124"/>
      <c r="E611" s="112"/>
      <c r="F611" s="84"/>
      <c r="G611" s="84"/>
    </row>
    <row r="612" spans="1:7" x14ac:dyDescent="0.25">
      <c r="A612" s="205" t="s">
        <v>2564</v>
      </c>
    </row>
    <row r="613" spans="1:7" x14ac:dyDescent="0.25">
      <c r="A613" s="205" t="s">
        <v>2565</v>
      </c>
    </row>
    <row r="614" spans="1:7" x14ac:dyDescent="0.25">
      <c r="A614" s="298"/>
      <c r="B614" s="298" t="s">
        <v>2566</v>
      </c>
      <c r="C614" s="298" t="s">
        <v>41</v>
      </c>
      <c r="D614" s="298" t="s">
        <v>1132</v>
      </c>
      <c r="E614" s="298"/>
      <c r="F614" s="298" t="s">
        <v>545</v>
      </c>
      <c r="G614" s="298" t="s">
        <v>1133</v>
      </c>
    </row>
    <row r="615" spans="1:7" x14ac:dyDescent="0.25">
      <c r="A615" s="205" t="s">
        <v>2567</v>
      </c>
      <c r="B615" s="206" t="s">
        <v>2568</v>
      </c>
      <c r="C615" s="271" t="s">
        <v>13</v>
      </c>
      <c r="D615" s="271" t="s">
        <v>13</v>
      </c>
      <c r="E615" s="112"/>
      <c r="F615" s="125" t="str">
        <f>IF($C$619=0,"",IF(C615="[for completion]","",IF(C615="","",C615/$C$619)))</f>
        <v/>
      </c>
      <c r="G615" s="125" t="str">
        <f>IF($D$619=0,"",IF(D615="[for completion]","",IF(D615="","",D615/$D$619)))</f>
        <v/>
      </c>
    </row>
    <row r="616" spans="1:7" x14ac:dyDescent="0.25">
      <c r="A616" s="205" t="s">
        <v>2569</v>
      </c>
      <c r="B616" s="117" t="s">
        <v>965</v>
      </c>
      <c r="C616" s="271" t="s">
        <v>13</v>
      </c>
      <c r="D616" s="271" t="s">
        <v>13</v>
      </c>
      <c r="E616" s="112"/>
      <c r="F616" s="112"/>
      <c r="G616" s="125" t="str">
        <f>IF($D$619=0,"",IF(D616="[for completion]","",IF(D616="","",D616/$D$619)))</f>
        <v/>
      </c>
    </row>
    <row r="617" spans="1:7" x14ac:dyDescent="0.25">
      <c r="A617" s="205" t="s">
        <v>2570</v>
      </c>
      <c r="B617" s="206" t="s">
        <v>422</v>
      </c>
      <c r="C617" s="271" t="s">
        <v>13</v>
      </c>
      <c r="D617" s="271" t="s">
        <v>13</v>
      </c>
      <c r="E617" s="112"/>
      <c r="F617" s="112"/>
      <c r="G617" s="125" t="str">
        <f>IF($D$619=0,"",IF(D617="[for completion]","",IF(D617="","",D617/$D$619)))</f>
        <v/>
      </c>
    </row>
    <row r="618" spans="1:7" x14ac:dyDescent="0.25">
      <c r="A618" s="205" t="s">
        <v>2571</v>
      </c>
      <c r="B618" s="205" t="s">
        <v>880</v>
      </c>
      <c r="C618" s="271" t="s">
        <v>13</v>
      </c>
      <c r="D618" s="271" t="s">
        <v>13</v>
      </c>
      <c r="E618" s="112"/>
      <c r="F618" s="112"/>
      <c r="G618" s="125" t="str">
        <f>IF($D$619=0,"",IF(D618="[for completion]","",IF(D618="","",D618/$D$619)))</f>
        <v/>
      </c>
    </row>
    <row r="619" spans="1:7" x14ac:dyDescent="0.25">
      <c r="A619" s="205" t="s">
        <v>2572</v>
      </c>
      <c r="B619" s="206" t="s">
        <v>79</v>
      </c>
      <c r="C619" s="123">
        <f>SUM(C615:C618)</f>
        <v>0</v>
      </c>
      <c r="D619" s="124">
        <f>SUM(D615:D618)</f>
        <v>0</v>
      </c>
      <c r="E619" s="112"/>
      <c r="F619" s="84">
        <f>SUM(F615:F618)</f>
        <v>0</v>
      </c>
      <c r="G619" s="84">
        <f>SUM(G615:G618)</f>
        <v>0</v>
      </c>
    </row>
    <row r="620" spans="1:7" x14ac:dyDescent="0.25">
      <c r="A620" s="205"/>
    </row>
    <row r="621" spans="1:7" x14ac:dyDescent="0.25">
      <c r="A621" s="298"/>
      <c r="B621" s="298" t="s">
        <v>1211</v>
      </c>
      <c r="C621" s="298" t="s">
        <v>971</v>
      </c>
      <c r="D621" s="298" t="s">
        <v>1212</v>
      </c>
      <c r="E621" s="298"/>
      <c r="F621" s="298" t="s">
        <v>973</v>
      </c>
      <c r="G621" s="298"/>
    </row>
    <row r="622" spans="1:7" x14ac:dyDescent="0.25">
      <c r="A622" s="205" t="s">
        <v>2573</v>
      </c>
      <c r="B622" s="206" t="s">
        <v>1093</v>
      </c>
      <c r="C622" s="265" t="s">
        <v>13</v>
      </c>
      <c r="D622" s="265" t="s">
        <v>13</v>
      </c>
      <c r="E622" s="280"/>
      <c r="F622" s="265" t="s">
        <v>13</v>
      </c>
      <c r="G622" s="125" t="str">
        <f t="shared" ref="G622:G637" si="19">IF($D$640=0,"",IF(D622="[for completion]","",IF(D622="","",D622/$D$640)))</f>
        <v/>
      </c>
    </row>
    <row r="623" spans="1:7" x14ac:dyDescent="0.25">
      <c r="A623" s="205" t="s">
        <v>2574</v>
      </c>
      <c r="B623" s="206" t="s">
        <v>1095</v>
      </c>
      <c r="C623" s="265" t="s">
        <v>13</v>
      </c>
      <c r="D623" s="265" t="s">
        <v>13</v>
      </c>
      <c r="E623" s="280"/>
      <c r="F623" s="265" t="s">
        <v>13</v>
      </c>
      <c r="G623" s="125" t="str">
        <f t="shared" si="19"/>
        <v/>
      </c>
    </row>
    <row r="624" spans="1:7" x14ac:dyDescent="0.25">
      <c r="A624" s="205" t="s">
        <v>2575</v>
      </c>
      <c r="B624" s="206" t="s">
        <v>1097</v>
      </c>
      <c r="C624" s="265" t="s">
        <v>13</v>
      </c>
      <c r="D624" s="265" t="s">
        <v>13</v>
      </c>
      <c r="E624" s="280"/>
      <c r="F624" s="265" t="s">
        <v>13</v>
      </c>
      <c r="G624" s="125" t="str">
        <f t="shared" si="19"/>
        <v/>
      </c>
    </row>
    <row r="625" spans="1:7" x14ac:dyDescent="0.25">
      <c r="A625" s="205" t="s">
        <v>2576</v>
      </c>
      <c r="B625" s="206" t="s">
        <v>1099</v>
      </c>
      <c r="C625" s="265" t="s">
        <v>13</v>
      </c>
      <c r="D625" s="265" t="s">
        <v>13</v>
      </c>
      <c r="E625" s="280"/>
      <c r="F625" s="265" t="s">
        <v>13</v>
      </c>
      <c r="G625" s="125" t="str">
        <f t="shared" si="19"/>
        <v/>
      </c>
    </row>
    <row r="626" spans="1:7" x14ac:dyDescent="0.25">
      <c r="A626" s="205" t="s">
        <v>2577</v>
      </c>
      <c r="B626" s="206" t="s">
        <v>1101</v>
      </c>
      <c r="C626" s="265" t="s">
        <v>13</v>
      </c>
      <c r="D626" s="265" t="s">
        <v>13</v>
      </c>
      <c r="E626" s="280"/>
      <c r="F626" s="265" t="s">
        <v>13</v>
      </c>
      <c r="G626" s="125" t="str">
        <f t="shared" si="19"/>
        <v/>
      </c>
    </row>
    <row r="627" spans="1:7" x14ac:dyDescent="0.25">
      <c r="A627" s="205" t="s">
        <v>2578</v>
      </c>
      <c r="B627" s="206" t="s">
        <v>1103</v>
      </c>
      <c r="C627" s="265" t="s">
        <v>13</v>
      </c>
      <c r="D627" s="265" t="s">
        <v>13</v>
      </c>
      <c r="E627" s="280"/>
      <c r="F627" s="265" t="s">
        <v>13</v>
      </c>
      <c r="G627" s="125" t="str">
        <f t="shared" si="19"/>
        <v/>
      </c>
    </row>
    <row r="628" spans="1:7" x14ac:dyDescent="0.25">
      <c r="A628" s="205" t="s">
        <v>2579</v>
      </c>
      <c r="B628" s="206" t="s">
        <v>1105</v>
      </c>
      <c r="C628" s="265" t="s">
        <v>13</v>
      </c>
      <c r="D628" s="265" t="s">
        <v>13</v>
      </c>
      <c r="E628" s="280"/>
      <c r="F628" s="265" t="s">
        <v>13</v>
      </c>
      <c r="G628" s="125" t="str">
        <f t="shared" si="19"/>
        <v/>
      </c>
    </row>
    <row r="629" spans="1:7" x14ac:dyDescent="0.25">
      <c r="A629" s="205" t="s">
        <v>2580</v>
      </c>
      <c r="B629" s="206" t="s">
        <v>1107</v>
      </c>
      <c r="C629" s="265" t="s">
        <v>13</v>
      </c>
      <c r="D629" s="265" t="s">
        <v>13</v>
      </c>
      <c r="E629" s="280"/>
      <c r="F629" s="265" t="s">
        <v>13</v>
      </c>
      <c r="G629" s="125" t="str">
        <f t="shared" si="19"/>
        <v/>
      </c>
    </row>
    <row r="630" spans="1:7" x14ac:dyDescent="0.25">
      <c r="A630" s="205" t="s">
        <v>2581</v>
      </c>
      <c r="B630" s="206" t="s">
        <v>1109</v>
      </c>
      <c r="C630" s="265" t="s">
        <v>13</v>
      </c>
      <c r="D630" s="265" t="s">
        <v>13</v>
      </c>
      <c r="E630" s="280"/>
      <c r="F630" s="265" t="s">
        <v>13</v>
      </c>
      <c r="G630" s="125" t="str">
        <f t="shared" si="19"/>
        <v/>
      </c>
    </row>
    <row r="631" spans="1:7" x14ac:dyDescent="0.25">
      <c r="A631" s="205" t="s">
        <v>2582</v>
      </c>
      <c r="B631" s="206" t="s">
        <v>1111</v>
      </c>
      <c r="C631" s="265" t="s">
        <v>13</v>
      </c>
      <c r="D631" s="265" t="s">
        <v>13</v>
      </c>
      <c r="E631" s="280"/>
      <c r="F631" s="265" t="s">
        <v>13</v>
      </c>
      <c r="G631" s="125" t="str">
        <f t="shared" si="19"/>
        <v/>
      </c>
    </row>
    <row r="632" spans="1:7" x14ac:dyDescent="0.25">
      <c r="A632" s="205" t="s">
        <v>2583</v>
      </c>
      <c r="B632" s="206" t="s">
        <v>1113</v>
      </c>
      <c r="C632" s="265" t="s">
        <v>13</v>
      </c>
      <c r="D632" s="265" t="s">
        <v>13</v>
      </c>
      <c r="E632" s="280"/>
      <c r="F632" s="265" t="s">
        <v>13</v>
      </c>
      <c r="G632" s="125" t="str">
        <f t="shared" si="19"/>
        <v/>
      </c>
    </row>
    <row r="633" spans="1:7" x14ac:dyDescent="0.25">
      <c r="A633" s="205" t="s">
        <v>2584</v>
      </c>
      <c r="B633" s="279" t="s">
        <v>1536</v>
      </c>
      <c r="C633" s="265" t="s">
        <v>13</v>
      </c>
      <c r="D633" s="265" t="s">
        <v>13</v>
      </c>
      <c r="E633" s="280"/>
      <c r="F633" s="265" t="s">
        <v>13</v>
      </c>
      <c r="G633" s="125" t="str">
        <f t="shared" si="19"/>
        <v/>
      </c>
    </row>
    <row r="634" spans="1:7" x14ac:dyDescent="0.25">
      <c r="A634" s="205" t="s">
        <v>2585</v>
      </c>
      <c r="B634" s="206" t="s">
        <v>77</v>
      </c>
      <c r="C634" s="265" t="s">
        <v>13</v>
      </c>
      <c r="D634" s="265" t="s">
        <v>13</v>
      </c>
      <c r="E634" s="280"/>
      <c r="F634" s="265" t="s">
        <v>13</v>
      </c>
      <c r="G634" s="125" t="str">
        <f t="shared" si="19"/>
        <v/>
      </c>
    </row>
    <row r="635" spans="1:7" x14ac:dyDescent="0.25">
      <c r="A635" s="205" t="s">
        <v>2586</v>
      </c>
      <c r="B635" s="206" t="s">
        <v>880</v>
      </c>
      <c r="C635" s="265" t="s">
        <v>13</v>
      </c>
      <c r="D635" s="265" t="s">
        <v>13</v>
      </c>
      <c r="E635" s="280"/>
      <c r="F635" s="265" t="s">
        <v>13</v>
      </c>
      <c r="G635" s="125" t="str">
        <f t="shared" si="19"/>
        <v/>
      </c>
    </row>
    <row r="636" spans="1:7" x14ac:dyDescent="0.25">
      <c r="A636" s="205" t="s">
        <v>2587</v>
      </c>
      <c r="B636" s="206" t="s">
        <v>79</v>
      </c>
      <c r="C636" s="123">
        <f>SUM(C622:C635)</f>
        <v>0</v>
      </c>
      <c r="D636" s="123">
        <f>SUM(D622:D635)</f>
        <v>0</v>
      </c>
      <c r="E636" s="128"/>
      <c r="F636" s="123"/>
      <c r="G636" s="125" t="str">
        <f t="shared" si="19"/>
        <v/>
      </c>
    </row>
    <row r="637" spans="1:7" x14ac:dyDescent="0.25">
      <c r="A637" s="205" t="s">
        <v>2588</v>
      </c>
      <c r="B637" s="205" t="s">
        <v>984</v>
      </c>
      <c r="F637" s="265" t="s">
        <v>13</v>
      </c>
      <c r="G637" s="125" t="str">
        <f t="shared" si="19"/>
        <v/>
      </c>
    </row>
    <row r="638" spans="1:7" x14ac:dyDescent="0.25">
      <c r="A638" s="205" t="s">
        <v>2589</v>
      </c>
      <c r="B638" s="264"/>
      <c r="C638" s="205"/>
      <c r="D638" s="205"/>
      <c r="E638" s="128"/>
      <c r="F638" s="125"/>
      <c r="G638" s="125"/>
    </row>
    <row r="639" spans="1:7" x14ac:dyDescent="0.25">
      <c r="A639" s="205" t="s">
        <v>2590</v>
      </c>
      <c r="B639" s="206"/>
      <c r="C639" s="205"/>
      <c r="D639" s="205"/>
      <c r="E639" s="128"/>
      <c r="F639" s="125"/>
      <c r="G639" s="125"/>
    </row>
    <row r="640" spans="1:7" x14ac:dyDescent="0.25">
      <c r="A640" s="205" t="s">
        <v>2591</v>
      </c>
      <c r="B640" s="206"/>
      <c r="C640" s="205"/>
      <c r="D640" s="205"/>
      <c r="E640" s="128"/>
      <c r="F640" s="278"/>
      <c r="G640" s="278"/>
    </row>
  </sheetData>
  <protectedRanges>
    <protectedRange sqref="B532" name="Mortgage Assets III_1"/>
    <protectedRange sqref="C406:D414 C638:D640" name="Optional ECBECAIs_2"/>
    <protectedRange sqref="B406:B413 B638:B639" name="Mortgage Assets III_1_1"/>
    <protectedRange sqref="B415:D443 F414:G443 F640:G640" name="Mortgage Asset IV_3"/>
    <protectedRange sqref="B396:B404" name="Mortgage Assets III_1_2"/>
    <protectedRange sqref="C622:D637" name="Optional ECBECAIs_2_2"/>
    <protectedRange sqref="C362:D365 C598:D601" name="Optional ECBECAIs_2_5"/>
    <protectedRange sqref="C366:D367" name="Optional ECBECAIs_2_1_2"/>
    <protectedRange sqref="B121:B141" name="Mortgage Asset I"/>
    <protectedRange sqref="B203" name="Mortgage Assets II"/>
    <protectedRange sqref="B236" name="Mortgage Assets II_1"/>
    <protectedRange sqref="B224:B235" name="Mortgage Asset I_1"/>
    <protectedRange sqref="B215:B223" name="Mortgage Assets II_1_1"/>
    <protectedRange sqref="F212" name="Mortgage Assets II_2"/>
    <protectedRange sqref="G212" name="Mortgage Assets II_3"/>
  </protectedRanges>
  <mergeCells count="8">
    <mergeCell ref="B14:C14"/>
    <mergeCell ref="B25:C25"/>
    <mergeCell ref="A1:B1"/>
    <mergeCell ref="B6:C6"/>
    <mergeCell ref="B7:C7"/>
    <mergeCell ref="B8:C8"/>
    <mergeCell ref="B9:C9"/>
    <mergeCell ref="B10:C10"/>
  </mergeCells>
  <hyperlinks>
    <hyperlink ref="B7" location="'F. Optional Sustainable data'!_Hlk506480454" display="1. Additional information on the residential mortgage stock"/>
    <hyperlink ref="B10" location="'F. Optional Sustainable data'!B153" display="3.  Additional information on the asset distribution"/>
    <hyperlink ref="B9" location="'F. Optional Sustainable data'!B59" tooltip="b59" display="2.  Additional information on the commercial mortgage stock"/>
    <hyperlink ref="B171" location="'2. Harmonised Glossary'!A9" display="Breakdown by Interest Rate"/>
    <hyperlink ref="B201" location="'2. Harmonised Glossary'!A14" display="Non-Performing Loans (NPLs)"/>
    <hyperlink ref="B240" location="'2. Harmonised Glossary'!A288" display="Loan to Value (LTV) Information - Un-indexed"/>
    <hyperlink ref="B262" location="'2. Harmonised Glossary'!A11" display="Loan to Value (LTV) Information - Indexed"/>
    <hyperlink ref="B8:C8" location="'F1. HTT Sustainable M data'!B26" display="2. Additional information on the sustainable section of the mortgage stock"/>
    <hyperlink ref="B9:C9" location="'F1. HTT Sustainable M data'!B211" tooltip="b59" display="2A. Sustainable Residential Cover Pool"/>
    <hyperlink ref="B10:C10" location="'F1. HTT Sustainable M data'!B401" display="2B. Commercial Cover Pool"/>
    <hyperlink ref="B496" location="'2. Harmonised Glossary'!A11" display="Loan to Value (LTV) Information - Indexed"/>
  </hyperlinks>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yracuseOfficeCustomData>{"createMode":"plain_doc","forceRefresh":"0"}</SyracuseOfficeCustomData>
</file>

<file path=customXml/itemProps1.xml><?xml version="1.0" encoding="utf-8"?>
<ds:datastoreItem xmlns:ds="http://schemas.openxmlformats.org/officeDocument/2006/customXml" ds:itemID="{9DE9AEBB-3E52-41D4-B7F0-D1ADE988E3D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10</vt:i4>
      </vt:variant>
    </vt:vector>
  </HeadingPairs>
  <TitlesOfParts>
    <vt:vector size="10" baseType="lpstr">
      <vt:lpstr>Disclaimer</vt:lpstr>
      <vt:lpstr>Introduction</vt:lpstr>
      <vt:lpstr>FAQ</vt:lpstr>
      <vt:lpstr>A. HTT General</vt:lpstr>
      <vt:lpstr>B1. HTT Mortgage Assets</vt:lpstr>
      <vt:lpstr>B2. HTT Public Sector Assets</vt:lpstr>
      <vt:lpstr>B3. HTT Shipping Assets</vt:lpstr>
      <vt:lpstr>C. HTT Harmonised Glossary</vt:lpstr>
      <vt:lpstr>E. Optional ECB-ECAIs data</vt:lpstr>
      <vt:lpstr>F1. Sustainable M data</vt:lpstr>
    </vt:vector>
  </TitlesOfParts>
  <Company>Credito Emiliano SPA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TOTARO IVAN</dc:creator>
  <cp:lastModifiedBy>VACONDIO FEDERICA</cp:lastModifiedBy>
  <dcterms:created xsi:type="dcterms:W3CDTF">2022-06-27T07:46:04Z</dcterms:created>
  <dcterms:modified xsi:type="dcterms:W3CDTF">2026-01-29T12:31:34Z</dcterms:modified>
</cp:coreProperties>
</file>